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-120" yWindow="-120" windowWidth="29040" windowHeight="15840" tabRatio="858"/>
  </bookViews>
  <sheets>
    <sheet name="登録依頼書" sheetId="1" r:id="rId1"/>
    <sheet name="ご準備における注意事項" sheetId="3" r:id="rId2"/>
  </sheets>
  <definedNames>
    <definedName name="_xlnm.Print_Area" localSheetId="0">登録依頼書!$A$1:$AH$122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73" i="1" l="1"/>
  <c r="S22" i="1" l="1"/>
  <c r="S19" i="1"/>
  <c r="I192" i="1" l="1"/>
  <c r="I163" i="1"/>
  <c r="I134" i="1"/>
  <c r="AA180" i="1" l="1"/>
  <c r="AA209" i="1"/>
  <c r="N157" i="1"/>
  <c r="N128" i="1" l="1"/>
  <c r="N186" i="1"/>
  <c r="N99" i="1"/>
  <c r="N108" i="1" l="1"/>
  <c r="O108" i="1"/>
  <c r="P108" i="1"/>
  <c r="I160" i="1"/>
  <c r="I189" i="1"/>
  <c r="P195" i="1"/>
  <c r="O195" i="1"/>
  <c r="N195" i="1"/>
  <c r="M195" i="1"/>
  <c r="I195" i="1"/>
  <c r="V186" i="1"/>
  <c r="U186" i="1"/>
  <c r="T186" i="1"/>
  <c r="Q186" i="1"/>
  <c r="P186" i="1"/>
  <c r="O186" i="1"/>
  <c r="I105" i="1"/>
  <c r="P166" i="1"/>
  <c r="O166" i="1"/>
  <c r="N166" i="1"/>
  <c r="M166" i="1"/>
  <c r="I166" i="1"/>
  <c r="V157" i="1"/>
  <c r="U157" i="1"/>
  <c r="T157" i="1"/>
  <c r="Q157" i="1"/>
  <c r="P157" i="1"/>
  <c r="O157" i="1"/>
  <c r="I131" i="1"/>
  <c r="I102" i="1"/>
  <c r="AA151" i="1"/>
  <c r="AA122" i="1"/>
  <c r="P137" i="1"/>
  <c r="O137" i="1"/>
  <c r="N137" i="1"/>
  <c r="V128" i="1"/>
  <c r="U128" i="1"/>
  <c r="T128" i="1"/>
  <c r="Q128" i="1"/>
  <c r="P128" i="1"/>
  <c r="O128" i="1"/>
  <c r="Q99" i="1"/>
  <c r="P99" i="1"/>
  <c r="O99" i="1"/>
  <c r="V99" i="1"/>
  <c r="U99" i="1"/>
  <c r="T99" i="1"/>
  <c r="M137" i="1"/>
  <c r="I137" i="1"/>
  <c r="M108" i="1"/>
  <c r="I108" i="1"/>
</calcChain>
</file>

<file path=xl/sharedStrings.xml><?xml version="1.0" encoding="utf-8"?>
<sst xmlns="http://schemas.openxmlformats.org/spreadsheetml/2006/main" count="329" uniqueCount="150">
  <si>
    <t>受付</t>
    <rPh sb="0" eb="2">
      <t>ウケツケ</t>
    </rPh>
    <phoneticPr fontId="19"/>
  </si>
  <si>
    <t>承認</t>
    <rPh sb="0" eb="2">
      <t>ショウニン</t>
    </rPh>
    <phoneticPr fontId="19"/>
  </si>
  <si>
    <t>作業</t>
    <rPh sb="0" eb="2">
      <t>サギョウ</t>
    </rPh>
    <phoneticPr fontId="19"/>
  </si>
  <si>
    <t>精査</t>
    <rPh sb="0" eb="2">
      <t>セイサ</t>
    </rPh>
    <phoneticPr fontId="19"/>
  </si>
  <si>
    <t>起票日</t>
    <rPh sb="0" eb="2">
      <t>キヒョウ</t>
    </rPh>
    <rPh sb="2" eb="3">
      <t>ビ</t>
    </rPh>
    <phoneticPr fontId="19"/>
  </si>
  <si>
    <t>接続先名称</t>
    <rPh sb="0" eb="2">
      <t>セツゾク</t>
    </rPh>
    <rPh sb="2" eb="3">
      <t>サキ</t>
    </rPh>
    <rPh sb="3" eb="5">
      <t>メイショウ</t>
    </rPh>
    <phoneticPr fontId="19"/>
  </si>
  <si>
    <t>端末情報</t>
    <rPh sb="0" eb="2">
      <t>タンマツ</t>
    </rPh>
    <rPh sb="2" eb="4">
      <t>ジョウホウ</t>
    </rPh>
    <phoneticPr fontId="19"/>
  </si>
  <si>
    <t>配信</t>
    <rPh sb="0" eb="2">
      <t>ハイシン</t>
    </rPh>
    <phoneticPr fontId="19"/>
  </si>
  <si>
    <t>ファイル情報</t>
    <rPh sb="4" eb="6">
      <t>ジョウホウ</t>
    </rPh>
    <phoneticPr fontId="19"/>
  </si>
  <si>
    <t>ファイル名称</t>
    <rPh sb="4" eb="6">
      <t>メイショウ</t>
    </rPh>
    <phoneticPr fontId="19"/>
  </si>
  <si>
    <t>集配信区分</t>
    <rPh sb="0" eb="1">
      <t>シュウ</t>
    </rPh>
    <rPh sb="1" eb="3">
      <t>ハイシン</t>
    </rPh>
    <rPh sb="3" eb="5">
      <t>クブン</t>
    </rPh>
    <phoneticPr fontId="19"/>
  </si>
  <si>
    <t>日</t>
    <rPh sb="0" eb="1">
      <t>ニチ</t>
    </rPh>
    <phoneticPr fontId="19"/>
  </si>
  <si>
    <t>月</t>
    <rPh sb="0" eb="1">
      <t>ツキ</t>
    </rPh>
    <phoneticPr fontId="19"/>
  </si>
  <si>
    <t>特記事項</t>
    <rPh sb="0" eb="2">
      <t>トッキ</t>
    </rPh>
    <rPh sb="2" eb="4">
      <t>ジコウ</t>
    </rPh>
    <phoneticPr fontId="19"/>
  </si>
  <si>
    <t>会社名</t>
    <rPh sb="0" eb="3">
      <t>カイシャメイ</t>
    </rPh>
    <phoneticPr fontId="19"/>
  </si>
  <si>
    <t>年</t>
    <rPh sb="0" eb="1">
      <t>ネン</t>
    </rPh>
    <phoneticPr fontId="19"/>
  </si>
  <si>
    <t>（日本語名称）</t>
  </si>
  <si>
    <t>（日本語名称）</t>
    <rPh sb="1" eb="4">
      <t>ニホンゴ</t>
    </rPh>
    <rPh sb="4" eb="6">
      <t>メイショウ</t>
    </rPh>
    <phoneticPr fontId="19"/>
  </si>
  <si>
    <t>ユーザーID</t>
    <phoneticPr fontId="19"/>
  </si>
  <si>
    <t>ファイルID</t>
    <phoneticPr fontId="19"/>
  </si>
  <si>
    <t>（</t>
    <phoneticPr fontId="19"/>
  </si>
  <si>
    <t>）</t>
    <phoneticPr fontId="19"/>
  </si>
  <si>
    <t>：</t>
    <phoneticPr fontId="19"/>
  </si>
  <si>
    <t>～</t>
    <phoneticPr fontId="19"/>
  </si>
  <si>
    <t>T</t>
    <phoneticPr fontId="19"/>
  </si>
  <si>
    <t>入力項目</t>
    <rPh sb="0" eb="2">
      <t>ニュウリョク</t>
    </rPh>
    <rPh sb="2" eb="4">
      <t>コウモク</t>
    </rPh>
    <phoneticPr fontId="19"/>
  </si>
  <si>
    <t>パスワード</t>
    <phoneticPr fontId="19"/>
  </si>
  <si>
    <t>/</t>
    <phoneticPr fontId="19"/>
  </si>
  <si>
    <t>選択項目</t>
    <rPh sb="0" eb="2">
      <t>センタク</t>
    </rPh>
    <rPh sb="2" eb="4">
      <t>コウモク</t>
    </rPh>
    <phoneticPr fontId="19"/>
  </si>
  <si>
    <t>テスト・本番反映時</t>
    <rPh sb="4" eb="6">
      <t>ホンバン</t>
    </rPh>
    <rPh sb="6" eb="8">
      <t>ハンエイ</t>
    </rPh>
    <rPh sb="8" eb="9">
      <t>ジ</t>
    </rPh>
    <phoneticPr fontId="19"/>
  </si>
  <si>
    <t>接続テストから定義変更なし</t>
    <phoneticPr fontId="19"/>
  </si>
  <si>
    <t>定義変更有無</t>
    <rPh sb="0" eb="2">
      <t>テイギ</t>
    </rPh>
    <rPh sb="2" eb="4">
      <t>ヘンコウ</t>
    </rPh>
    <rPh sb="4" eb="6">
      <t>ウム</t>
    </rPh>
    <phoneticPr fontId="19"/>
  </si>
  <si>
    <t>接続テストから定義変更あり</t>
    <phoneticPr fontId="19"/>
  </si>
  <si>
    <t>=</t>
    <phoneticPr fontId="19"/>
  </si>
  <si>
    <t>入力不要</t>
    <rPh sb="0" eb="2">
      <t>ニュウリョク</t>
    </rPh>
    <rPh sb="2" eb="4">
      <t>フヨウ</t>
    </rPh>
    <phoneticPr fontId="19"/>
  </si>
  <si>
    <t>送受信完了レスポンス送信後</t>
    <rPh sb="0" eb="3">
      <t>ソウジュシン</t>
    </rPh>
    <rPh sb="3" eb="5">
      <t>カンリョウ</t>
    </rPh>
    <rPh sb="10" eb="12">
      <t>ソウシン</t>
    </rPh>
    <rPh sb="12" eb="13">
      <t>ゴ</t>
    </rPh>
    <phoneticPr fontId="19"/>
  </si>
  <si>
    <t>次リクエスト受信後</t>
    <rPh sb="0" eb="1">
      <t>ツギ</t>
    </rPh>
    <rPh sb="6" eb="8">
      <t>ジュシン</t>
    </rPh>
    <rPh sb="8" eb="9">
      <t>ゴ</t>
    </rPh>
    <phoneticPr fontId="19"/>
  </si>
  <si>
    <t>送受信完了レスポンス送信前</t>
    <rPh sb="0" eb="3">
      <t>ソウジュシン</t>
    </rPh>
    <rPh sb="3" eb="5">
      <t>カンリョウ</t>
    </rPh>
    <rPh sb="10" eb="12">
      <t>ソウシン</t>
    </rPh>
    <rPh sb="12" eb="13">
      <t>マエ</t>
    </rPh>
    <phoneticPr fontId="19"/>
  </si>
  <si>
    <t>ご担当部署名</t>
    <rPh sb="1" eb="3">
      <t>タントウ</t>
    </rPh>
    <rPh sb="3" eb="5">
      <t>ブショ</t>
    </rPh>
    <rPh sb="5" eb="6">
      <t>メイ</t>
    </rPh>
    <phoneticPr fontId="19"/>
  </si>
  <si>
    <t>ご担当者</t>
    <rPh sb="1" eb="4">
      <t>タントウシャ</t>
    </rPh>
    <phoneticPr fontId="19"/>
  </si>
  <si>
    <t>ご担当者電話番号</t>
    <rPh sb="1" eb="4">
      <t>タントウシャ</t>
    </rPh>
    <rPh sb="4" eb="8">
      <t>デンワバンゴウ</t>
    </rPh>
    <phoneticPr fontId="19"/>
  </si>
  <si>
    <t>ご担当者メールアドレス</t>
    <rPh sb="1" eb="4">
      <t>タントウシャ</t>
    </rPh>
    <phoneticPr fontId="19"/>
  </si>
  <si>
    <t>接続先情報</t>
    <rPh sb="0" eb="2">
      <t>セツゾク</t>
    </rPh>
    <rPh sb="2" eb="3">
      <t>サキ</t>
    </rPh>
    <rPh sb="3" eb="5">
      <t>ジョウホウ</t>
    </rPh>
    <phoneticPr fontId="19"/>
  </si>
  <si>
    <t>共通取引先コード</t>
    <rPh sb="0" eb="2">
      <t>キョウツウ</t>
    </rPh>
    <rPh sb="2" eb="4">
      <t>トリヒキ</t>
    </rPh>
    <rPh sb="4" eb="5">
      <t>サキ</t>
    </rPh>
    <phoneticPr fontId="19"/>
  </si>
  <si>
    <t>※テスト時から定義変更の有無をお選びください。</t>
    <rPh sb="16" eb="17">
      <t>エラ</t>
    </rPh>
    <phoneticPr fontId="19"/>
  </si>
  <si>
    <t>U</t>
    <phoneticPr fontId="19"/>
  </si>
  <si>
    <t>N</t>
    <phoneticPr fontId="19"/>
  </si>
  <si>
    <t>T</t>
    <phoneticPr fontId="19"/>
  </si>
  <si>
    <t>S</t>
    <phoneticPr fontId="19"/>
  </si>
  <si>
    <t>B</t>
    <phoneticPr fontId="19"/>
  </si>
  <si>
    <t>※SEDIO-VANから通知します。</t>
    <rPh sb="12" eb="14">
      <t>ツウチ</t>
    </rPh>
    <phoneticPr fontId="19"/>
  </si>
  <si>
    <t>発注</t>
    <rPh sb="0" eb="2">
      <t>ハッチュウ</t>
    </rPh>
    <phoneticPr fontId="19"/>
  </si>
  <si>
    <t>請求照合</t>
    <rPh sb="0" eb="4">
      <t>セイキュウショウゴウ</t>
    </rPh>
    <phoneticPr fontId="19"/>
  </si>
  <si>
    <t>集信</t>
    <rPh sb="0" eb="2">
      <t>シュウシン</t>
    </rPh>
    <phoneticPr fontId="19"/>
  </si>
  <si>
    <t>※テスト時、本番反映時とで異なる項目、及び特記事項がございましたらご記入ください。</t>
    <rPh sb="34" eb="36">
      <t>キニュウ</t>
    </rPh>
    <phoneticPr fontId="19"/>
  </si>
  <si>
    <t>※ファイルの送受信を行う企業名をご記入ください。</t>
    <rPh sb="17" eb="19">
      <t>キニュウ</t>
    </rPh>
    <phoneticPr fontId="19"/>
  </si>
  <si>
    <t>※メーリングリストがあれば、メーリングリストをご記入ください。</t>
    <rPh sb="24" eb="26">
      <t>キニュウ</t>
    </rPh>
    <phoneticPr fontId="19"/>
  </si>
  <si>
    <t>時間は24H形式でご記入ください</t>
  </si>
  <si>
    <t>ファイルIDの参考情報</t>
    <rPh sb="7" eb="9">
      <t>サンコウ</t>
    </rPh>
    <rPh sb="9" eb="11">
      <t>ジョウホウ</t>
    </rPh>
    <phoneticPr fontId="19"/>
  </si>
  <si>
    <t>卸側</t>
    <rPh sb="0" eb="1">
      <t>オロシ</t>
    </rPh>
    <rPh sb="1" eb="2">
      <t>ガワ</t>
    </rPh>
    <phoneticPr fontId="19"/>
  </si>
  <si>
    <t>・請求照合（50）　JSOL→卸　：　S3</t>
    <rPh sb="1" eb="5">
      <t>セイキュウショウゴウ</t>
    </rPh>
    <rPh sb="15" eb="16">
      <t>オロシ</t>
    </rPh>
    <phoneticPr fontId="19"/>
  </si>
  <si>
    <t>メーカー側</t>
    <rPh sb="4" eb="5">
      <t>ガワ</t>
    </rPh>
    <phoneticPr fontId="19"/>
  </si>
  <si>
    <t>・商品情報（81）　JSOL→卸　：　S4</t>
    <rPh sb="15" eb="16">
      <t>オロシ</t>
    </rPh>
    <phoneticPr fontId="19"/>
  </si>
  <si>
    <t>移動／削除リクエスト受信後</t>
    <rPh sb="0" eb="2">
      <t>イドウ</t>
    </rPh>
    <rPh sb="3" eb="5">
      <t>サクジョ</t>
    </rPh>
    <rPh sb="10" eb="12">
      <t>ジュシン</t>
    </rPh>
    <rPh sb="12" eb="13">
      <t>ゴ</t>
    </rPh>
    <phoneticPr fontId="19"/>
  </si>
  <si>
    <t>蔵出・納期回答</t>
    <rPh sb="0" eb="2">
      <t>クラダ</t>
    </rPh>
    <phoneticPr fontId="19"/>
  </si>
  <si>
    <t>相手センターコード</t>
    <rPh sb="0" eb="2">
      <t>アイテ</t>
    </rPh>
    <phoneticPr fontId="19"/>
  </si>
  <si>
    <r>
      <t>（英数字</t>
    </r>
    <r>
      <rPr>
        <sz val="10"/>
        <rFont val="ＭＳ Ｐゴシック"/>
        <family val="3"/>
        <charset val="128"/>
      </rPr>
      <t>）</t>
    </r>
    <rPh sb="1" eb="4">
      <t>エイスウジ</t>
    </rPh>
    <phoneticPr fontId="19"/>
  </si>
  <si>
    <r>
      <t>（</t>
    </r>
    <r>
      <rPr>
        <sz val="10"/>
        <rFont val="Verdana"/>
        <family val="2"/>
      </rPr>
      <t>HEX</t>
    </r>
    <r>
      <rPr>
        <sz val="10"/>
        <rFont val="ＭＳ Ｐゴシック"/>
        <family val="3"/>
        <charset val="128"/>
      </rPr>
      <t>表示）</t>
    </r>
    <rPh sb="4" eb="6">
      <t>ヒョウジ</t>
    </rPh>
    <phoneticPr fontId="19"/>
  </si>
  <si>
    <t>伝送ブロック長</t>
    <rPh sb="0" eb="2">
      <t>デンソウ</t>
    </rPh>
    <rPh sb="6" eb="7">
      <t>チョウ</t>
    </rPh>
    <phoneticPr fontId="19"/>
  </si>
  <si>
    <t>プロトコル種別</t>
    <rPh sb="5" eb="7">
      <t>シュベツ</t>
    </rPh>
    <phoneticPr fontId="19"/>
  </si>
  <si>
    <t>リトライ間隔</t>
    <rPh sb="4" eb="6">
      <t>カンカク</t>
    </rPh>
    <phoneticPr fontId="19"/>
  </si>
  <si>
    <t>秒</t>
    <rPh sb="0" eb="1">
      <t>ビョウ</t>
    </rPh>
    <phoneticPr fontId="19"/>
  </si>
  <si>
    <t>全銀ベーシック</t>
    <rPh sb="0" eb="1">
      <t>ゼン</t>
    </rPh>
    <rPh sb="1" eb="2">
      <t>ギン</t>
    </rPh>
    <phoneticPr fontId="19"/>
  </si>
  <si>
    <t>全銀パソコン</t>
    <rPh sb="0" eb="1">
      <t>ゼン</t>
    </rPh>
    <rPh sb="1" eb="2">
      <t>ギン</t>
    </rPh>
    <phoneticPr fontId="19"/>
  </si>
  <si>
    <t>ファイル破棄基準</t>
    <rPh sb="4" eb="6">
      <t>ハキ</t>
    </rPh>
    <rPh sb="6" eb="8">
      <t>キジュン</t>
    </rPh>
    <phoneticPr fontId="19"/>
  </si>
  <si>
    <t>リトライ回数</t>
    <rPh sb="4" eb="6">
      <t>カイスウ</t>
    </rPh>
    <phoneticPr fontId="19"/>
  </si>
  <si>
    <t>回</t>
    <rPh sb="0" eb="1">
      <t>カイ</t>
    </rPh>
    <phoneticPr fontId="19"/>
  </si>
  <si>
    <t>卸</t>
    <rPh sb="0" eb="1">
      <t>オロシ</t>
    </rPh>
    <phoneticPr fontId="19"/>
  </si>
  <si>
    <t>メーカー</t>
    <phoneticPr fontId="19"/>
  </si>
  <si>
    <t>当方センターコード</t>
    <rPh sb="0" eb="2">
      <t>トウホウ</t>
    </rPh>
    <phoneticPr fontId="19"/>
  </si>
  <si>
    <t>（貴社側）</t>
    <rPh sb="1" eb="3">
      <t>キシャ</t>
    </rPh>
    <rPh sb="3" eb="4">
      <t>ガワ</t>
    </rPh>
    <phoneticPr fontId="19"/>
  </si>
  <si>
    <t>R</t>
    <phoneticPr fontId="19"/>
  </si>
  <si>
    <t>S</t>
    <phoneticPr fontId="19"/>
  </si>
  <si>
    <t>全銀ファイル名</t>
    <rPh sb="0" eb="2">
      <t>ゼンギン</t>
    </rPh>
    <rPh sb="6" eb="7">
      <t>メイ</t>
    </rPh>
    <phoneticPr fontId="19"/>
  </si>
  <si>
    <t>全銀ファイル</t>
    <rPh sb="0" eb="2">
      <t>ゼンギン</t>
    </rPh>
    <phoneticPr fontId="19"/>
  </si>
  <si>
    <t>アクセスキー</t>
    <phoneticPr fontId="19"/>
  </si>
  <si>
    <t>固定長</t>
    <rPh sb="0" eb="3">
      <t>コテイチョウ</t>
    </rPh>
    <phoneticPr fontId="19"/>
  </si>
  <si>
    <t>可変長</t>
    <rPh sb="0" eb="3">
      <t>カヘンチョウ</t>
    </rPh>
    <phoneticPr fontId="19"/>
  </si>
  <si>
    <t>レコード長</t>
    <rPh sb="4" eb="5">
      <t>チョウ</t>
    </rPh>
    <phoneticPr fontId="19"/>
  </si>
  <si>
    <t>全銀圧縮有無</t>
    <rPh sb="0" eb="2">
      <t>ゼンギン</t>
    </rPh>
    <rPh sb="2" eb="4">
      <t>アッシュク</t>
    </rPh>
    <rPh sb="4" eb="6">
      <t>ウム</t>
    </rPh>
    <phoneticPr fontId="19"/>
  </si>
  <si>
    <t>圧縮あり</t>
    <rPh sb="0" eb="2">
      <t>アッシュク</t>
    </rPh>
    <phoneticPr fontId="19"/>
  </si>
  <si>
    <t>圧縮なし</t>
    <rPh sb="0" eb="2">
      <t>アッシュク</t>
    </rPh>
    <phoneticPr fontId="19"/>
  </si>
  <si>
    <t>全銀サイクル管理</t>
    <rPh sb="0" eb="2">
      <t>ゼンギン</t>
    </rPh>
    <rPh sb="6" eb="8">
      <t>カンリ</t>
    </rPh>
    <phoneticPr fontId="19"/>
  </si>
  <si>
    <t>サイクル管理あり</t>
    <rPh sb="4" eb="6">
      <t>カンリ</t>
    </rPh>
    <phoneticPr fontId="19"/>
  </si>
  <si>
    <t>サイクル管理なし</t>
    <rPh sb="4" eb="6">
      <t>カンリ</t>
    </rPh>
    <phoneticPr fontId="19"/>
  </si>
  <si>
    <t>電文区分</t>
    <rPh sb="0" eb="2">
      <t>デンブン</t>
    </rPh>
    <rPh sb="2" eb="4">
      <t>クブン</t>
    </rPh>
    <phoneticPr fontId="19"/>
  </si>
  <si>
    <t>新規</t>
    <rPh sb="0" eb="2">
      <t>シンキ</t>
    </rPh>
    <phoneticPr fontId="19"/>
  </si>
  <si>
    <t>再送</t>
    <rPh sb="0" eb="2">
      <t>サイソウ</t>
    </rPh>
    <phoneticPr fontId="19"/>
  </si>
  <si>
    <t>再送区分</t>
    <rPh sb="0" eb="2">
      <t>サイソウ</t>
    </rPh>
    <rPh sb="2" eb="4">
      <t>クブン</t>
    </rPh>
    <phoneticPr fontId="19"/>
  </si>
  <si>
    <t>伝送中断時の伝送方法</t>
    <rPh sb="0" eb="2">
      <t>デンソウ</t>
    </rPh>
    <rPh sb="2" eb="4">
      <t>チュウダン</t>
    </rPh>
    <rPh sb="4" eb="5">
      <t>ジ</t>
    </rPh>
    <rPh sb="6" eb="8">
      <t>デンソウ</t>
    </rPh>
    <rPh sb="8" eb="10">
      <t>ホウホウ</t>
    </rPh>
    <phoneticPr fontId="19"/>
  </si>
  <si>
    <t>伝送中断時の再送方法</t>
    <rPh sb="0" eb="2">
      <t>デンソウ</t>
    </rPh>
    <rPh sb="2" eb="4">
      <t>チュウダン</t>
    </rPh>
    <rPh sb="4" eb="5">
      <t>ジ</t>
    </rPh>
    <rPh sb="6" eb="8">
      <t>サイソウ</t>
    </rPh>
    <rPh sb="8" eb="10">
      <t>ホウホウ</t>
    </rPh>
    <phoneticPr fontId="19"/>
  </si>
  <si>
    <t>電文区分が再送の場合</t>
    <rPh sb="0" eb="2">
      <t>デンブン</t>
    </rPh>
    <rPh sb="2" eb="4">
      <t>クブン</t>
    </rPh>
    <rPh sb="5" eb="7">
      <t>サイソウ</t>
    </rPh>
    <rPh sb="8" eb="10">
      <t>バアイ</t>
    </rPh>
    <phoneticPr fontId="19"/>
  </si>
  <si>
    <t>(SEDIO-VAN側から見て）</t>
    <rPh sb="10" eb="11">
      <t>ガワ</t>
    </rPh>
    <rPh sb="13" eb="14">
      <t>ミ</t>
    </rPh>
    <phoneticPr fontId="19"/>
  </si>
  <si>
    <t>（SEDIO-VAN側）</t>
    <rPh sb="10" eb="11">
      <t>ガワ</t>
    </rPh>
    <phoneticPr fontId="19"/>
  </si>
  <si>
    <t>業態（卸／メーカー）</t>
    <rPh sb="0" eb="2">
      <t>ギョウタイ</t>
    </rPh>
    <rPh sb="3" eb="4">
      <t>オロシ</t>
    </rPh>
    <phoneticPr fontId="19"/>
  </si>
  <si>
    <t>（数字5桁未満は右詰め）</t>
    <rPh sb="5" eb="7">
      <t>ミマン</t>
    </rPh>
    <phoneticPr fontId="19"/>
  </si>
  <si>
    <t>※可変長の場合</t>
    <rPh sb="1" eb="4">
      <t>カヘンチョウ</t>
    </rPh>
    <rPh sb="5" eb="7">
      <t>バアイ</t>
    </rPh>
    <phoneticPr fontId="21"/>
  </si>
  <si>
    <t>最大レコード長を記入（数字4桁未満は右詰め）</t>
    <rPh sb="0" eb="2">
      <t>サイダイ</t>
    </rPh>
    <rPh sb="6" eb="7">
      <t>チョウ</t>
    </rPh>
    <rPh sb="8" eb="10">
      <t>キニュウ</t>
    </rPh>
    <rPh sb="11" eb="13">
      <t>スウジ</t>
    </rPh>
    <rPh sb="14" eb="15">
      <t>ケタ</t>
    </rPh>
    <rPh sb="15" eb="17">
      <t>ミマン</t>
    </rPh>
    <rPh sb="18" eb="20">
      <t>ミギヅ</t>
    </rPh>
    <phoneticPr fontId="21"/>
  </si>
  <si>
    <t>接続テスト予定日時</t>
    <rPh sb="0" eb="2">
      <t>セツゾク</t>
    </rPh>
    <rPh sb="5" eb="7">
      <t>ヨテイ</t>
    </rPh>
    <rPh sb="7" eb="9">
      <t>ニチジ</t>
    </rPh>
    <phoneticPr fontId="19"/>
  </si>
  <si>
    <t>本番開始予定日時</t>
    <rPh sb="0" eb="2">
      <t>ホンバン</t>
    </rPh>
    <rPh sb="2" eb="4">
      <t>カイシ</t>
    </rPh>
    <rPh sb="4" eb="6">
      <t>ヨテイ</t>
    </rPh>
    <rPh sb="6" eb="8">
      <t>ニチジ</t>
    </rPh>
    <phoneticPr fontId="19"/>
  </si>
  <si>
    <t>SEDIO-VAN側情報</t>
    <rPh sb="9" eb="10">
      <t>ガワ</t>
    </rPh>
    <rPh sb="10" eb="12">
      <t>ジョウホウ</t>
    </rPh>
    <phoneticPr fontId="19"/>
  </si>
  <si>
    <t>biza.edi-trade.com:5020</t>
    <phoneticPr fontId="19"/>
  </si>
  <si>
    <t>終了電文</t>
    <rPh sb="0" eb="2">
      <t>シュウリョウ</t>
    </rPh>
    <rPh sb="2" eb="4">
      <t>デンブン</t>
    </rPh>
    <phoneticPr fontId="19"/>
  </si>
  <si>
    <t>閉局電文</t>
    <rPh sb="0" eb="2">
      <t>ヘイキョク</t>
    </rPh>
    <rPh sb="2" eb="4">
      <t>デンブン</t>
    </rPh>
    <phoneticPr fontId="19"/>
  </si>
  <si>
    <t>全銀協準拠</t>
    <rPh sb="0" eb="5">
      <t>ゼンギンキョウジュンキョ</t>
    </rPh>
    <phoneticPr fontId="19"/>
  </si>
  <si>
    <t>終了回答電文</t>
    <rPh sb="0" eb="2">
      <t>シュウリョウ</t>
    </rPh>
    <rPh sb="2" eb="4">
      <t>カイトウ</t>
    </rPh>
    <rPh sb="4" eb="6">
      <t>デンブン</t>
    </rPh>
    <phoneticPr fontId="19"/>
  </si>
  <si>
    <t>ベンダー様へ、以下の情報をお伝えください。</t>
    <phoneticPr fontId="19"/>
  </si>
  <si>
    <t>インテック社のルート証明書、中間証明書は下記サイトから無償ダウンロードいただけます。</t>
  </si>
  <si>
    <t>https://www.einspki.jp/site_repository/repository_edi/</t>
  </si>
  <si>
    <t>EINS/PKI+ for EDI リポジトリ（目次　3. 認証局証明書のダウンロード）</t>
  </si>
  <si>
    <t>・EINS/PKI+ for EDI ルート認証局証明書(SHA-2)　「EINSPKI-EDI-ROOT_v2.cer」</t>
    <phoneticPr fontId="45"/>
  </si>
  <si>
    <t>・EINS/PKI+ for EDI 中間認証局証明書(SHA-2) 　「EINSPKI-EDI-CHAIN_V2.cer」</t>
  </si>
  <si>
    <t>【SEDIO-VANにおけるテスト環境について】</t>
  </si>
  <si>
    <t>SEDIO-VANでは、「テスト環境」にあたる環境はありません。</t>
  </si>
  <si>
    <t>テストを行う環境も、通常業務で通信されている環境と同じになります。</t>
  </si>
  <si>
    <t>【目的に応じたテストパターンについて】</t>
  </si>
  <si>
    <t>新規・変更に関わらず、テストには以下の様なパターンがあります。</t>
    <rPh sb="0" eb="2">
      <t>シンキ</t>
    </rPh>
    <rPh sb="3" eb="5">
      <t>ヘンコウ</t>
    </rPh>
    <rPh sb="6" eb="7">
      <t>カカ</t>
    </rPh>
    <rPh sb="16" eb="18">
      <t>イカ</t>
    </rPh>
    <rPh sb="19" eb="20">
      <t>ヨウ</t>
    </rPh>
    <phoneticPr fontId="19"/>
  </si>
  <si>
    <t>テスト目的によって、テスト内容をご検討ください。</t>
    <rPh sb="3" eb="5">
      <t>モクテキ</t>
    </rPh>
    <rPh sb="13" eb="15">
      <t>ナイヨウ</t>
    </rPh>
    <rPh sb="17" eb="19">
      <t>ケントウ</t>
    </rPh>
    <phoneticPr fontId="19"/>
  </si>
  <si>
    <t>（１）</t>
    <phoneticPr fontId="19"/>
  </si>
  <si>
    <t>疎通テスト：0バイト送信／ファイルなし受信　により、疎通確認のみを行う場合。</t>
    <phoneticPr fontId="19"/>
  </si>
  <si>
    <t>（２）</t>
    <phoneticPr fontId="19"/>
  </si>
  <si>
    <t>データ送受信テスト</t>
    <phoneticPr fontId="19"/>
  </si>
  <si>
    <t>①</t>
    <phoneticPr fontId="19"/>
  </si>
  <si>
    <t>取引先様とご調整の上で、本番業務と同様のデータで送受信テストを行う場合。</t>
    <phoneticPr fontId="19"/>
  </si>
  <si>
    <t>②</t>
    <phoneticPr fontId="19"/>
  </si>
  <si>
    <t>データの宛先を自分自身として、送信／受信のテストを行う場合。</t>
    <phoneticPr fontId="19"/>
  </si>
  <si>
    <t>③</t>
    <phoneticPr fontId="19"/>
  </si>
  <si>
    <t>送信先をJSOLテストユーザー宛てとして送信／JSOLでテストデータをセットしての受信　を行う場合。</t>
    <phoneticPr fontId="19"/>
  </si>
  <si>
    <t>【ルート証明書/中間証明書　について】</t>
    <phoneticPr fontId="19"/>
  </si>
  <si>
    <t>sedio@nifty.com</t>
    <phoneticPr fontId="19"/>
  </si>
  <si>
    <t>接続先定義登録依頼書（TLS全銀） Ver2.0</t>
    <rPh sb="0" eb="2">
      <t>セツゾク</t>
    </rPh>
    <rPh sb="2" eb="3">
      <t>サキ</t>
    </rPh>
    <rPh sb="3" eb="5">
      <t>テイギ</t>
    </rPh>
    <rPh sb="5" eb="7">
      <t>トウロク</t>
    </rPh>
    <rPh sb="14" eb="16">
      <t>ゼンギン</t>
    </rPh>
    <phoneticPr fontId="19"/>
  </si>
  <si>
    <t>定義登録依頼書受付NO</t>
    <rPh sb="0" eb="2">
      <t>テイギ</t>
    </rPh>
    <rPh sb="2" eb="4">
      <t>トウロク</t>
    </rPh>
    <rPh sb="7" eb="9">
      <t>ウケツケ</t>
    </rPh>
    <phoneticPr fontId="19"/>
  </si>
  <si>
    <t>依頼者（フリガナ）</t>
    <rPh sb="2" eb="3">
      <t>シャ</t>
    </rPh>
    <phoneticPr fontId="19"/>
  </si>
  <si>
    <t>依頼者連絡先</t>
    <rPh sb="2" eb="3">
      <t>シャ</t>
    </rPh>
    <rPh sb="3" eb="5">
      <t>レンラク</t>
    </rPh>
    <rPh sb="5" eb="6">
      <t>サキ</t>
    </rPh>
    <phoneticPr fontId="19"/>
  </si>
  <si>
    <t>依頼先メールアドレス</t>
    <rPh sb="2" eb="3">
      <t>サキ</t>
    </rPh>
    <phoneticPr fontId="19"/>
  </si>
  <si>
    <t>依頼内容</t>
    <rPh sb="2" eb="4">
      <t>ナイヨウ</t>
    </rPh>
    <phoneticPr fontId="19"/>
  </si>
  <si>
    <t>1.新規接続先登録／接続テスト／本番開始</t>
    <rPh sb="7" eb="9">
      <t>トウロク</t>
    </rPh>
    <rPh sb="10" eb="12">
      <t>セツゾク</t>
    </rPh>
    <rPh sb="16" eb="18">
      <t>ホンバン</t>
    </rPh>
    <rPh sb="18" eb="20">
      <t>カイシ</t>
    </rPh>
    <phoneticPr fontId="19"/>
  </si>
  <si>
    <t>2.接続先情報の変更</t>
    <phoneticPr fontId="19"/>
  </si>
  <si>
    <t>3.接続先休止</t>
    <phoneticPr fontId="19"/>
  </si>
  <si>
    <t>4.接続先削除</t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</si>
</sst>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&quot;¥&quot;#,##0_);[Red]\(&quot;¥&quot;#,##0\)"/>
    <numFmt numFmtId="177" formatCode="&quot;¥&quot;#,##0.00_);[Red]\(&quot;¥&quot;#,##0.00\)"/>
    <numFmt numFmtId="178" formatCode="00"/>
    <numFmt numFmtId="179" formatCode="aaa"/>
    <numFmt numFmtId="180" formatCode="[$-F800]dddd\,\ mmmm\ dd\,\ yyyy"/>
  </numFmts>
  <fonts count="46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i/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8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name val="Meiryo UI"/>
      <family val="3"/>
      <charset val="128"/>
    </font>
    <font>
      <sz val="11"/>
      <color theme="1"/>
      <name val="メイリオ"/>
      <family val="2"/>
      <charset val="128"/>
    </font>
    <font>
      <u/>
      <sz val="11"/>
      <color theme="10"/>
      <name val="ＭＳ Ｐゴシック"/>
      <family val="3"/>
      <charset val="128"/>
    </font>
    <font>
      <sz val="10"/>
      <name val="Verdana"/>
      <family val="2"/>
    </font>
    <font>
      <sz val="16"/>
      <name val="Verdana"/>
      <family val="2"/>
    </font>
    <font>
      <b/>
      <sz val="10"/>
      <name val="Verdana"/>
      <family val="2"/>
    </font>
    <font>
      <sz val="12"/>
      <name val="Verdana"/>
      <family val="2"/>
    </font>
    <font>
      <sz val="6"/>
      <name val="ＭＳ Ｐゴシック"/>
      <family val="3"/>
      <charset val="128"/>
      <scheme val="minor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</fills>
  <borders count="4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52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8" fillId="4" borderId="0" applyNumberFormat="0" applyBorder="0" applyAlignment="0" applyProtection="0">
      <alignment vertical="center"/>
    </xf>
    <xf numFmtId="40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39" fillId="0" borderId="0">
      <alignment vertical="center"/>
    </xf>
    <xf numFmtId="0" fontId="40" fillId="0" borderId="0" applyNumberFormat="0" applyFill="0" applyBorder="0" applyAlignment="0" applyProtection="0"/>
  </cellStyleXfs>
  <cellXfs count="204">
    <xf numFmtId="0" fontId="0" fillId="0" borderId="0" xfId="0"/>
    <xf numFmtId="0" fontId="27" fillId="24" borderId="10" xfId="41" applyFont="1" applyFill="1" applyBorder="1" applyAlignment="1">
      <alignment horizontal="center" vertical="center"/>
    </xf>
    <xf numFmtId="0" fontId="27" fillId="24" borderId="11" xfId="41" applyFont="1" applyFill="1" applyBorder="1" applyAlignment="1">
      <alignment horizontal="center" vertical="center"/>
    </xf>
    <xf numFmtId="0" fontId="27" fillId="24" borderId="12" xfId="41" applyFont="1" applyFill="1" applyBorder="1" applyAlignment="1">
      <alignment horizontal="center" vertical="center"/>
    </xf>
    <xf numFmtId="0" fontId="28" fillId="0" borderId="0" xfId="41" quotePrefix="1" applyFont="1" applyAlignment="1">
      <alignment horizontal="center" vertical="center"/>
    </xf>
    <xf numFmtId="0" fontId="28" fillId="0" borderId="0" xfId="41" applyFont="1" applyAlignment="1">
      <alignment horizontal="left" vertical="center"/>
    </xf>
    <xf numFmtId="0" fontId="28" fillId="0" borderId="0" xfId="41" applyFont="1" applyAlignment="1">
      <alignment horizontal="center" vertical="center"/>
    </xf>
    <xf numFmtId="0" fontId="27" fillId="0" borderId="0" xfId="41" applyFont="1" applyAlignment="1">
      <alignment horizontal="center" vertical="center"/>
    </xf>
    <xf numFmtId="0" fontId="28" fillId="26" borderId="10" xfId="41" applyFont="1" applyFill="1" applyBorder="1" applyAlignment="1">
      <alignment horizontal="center" vertical="center"/>
    </xf>
    <xf numFmtId="0" fontId="20" fillId="0" borderId="0" xfId="0" applyFont="1" applyAlignment="1">
      <alignment vertical="center"/>
    </xf>
    <xf numFmtId="0" fontId="20" fillId="0" borderId="15" xfId="0" applyFont="1" applyBorder="1" applyAlignment="1">
      <alignment vertical="top"/>
    </xf>
    <xf numFmtId="0" fontId="0" fillId="0" borderId="0" xfId="0" applyAlignment="1">
      <alignment vertical="top"/>
    </xf>
    <xf numFmtId="0" fontId="0" fillId="0" borderId="16" xfId="0" applyBorder="1" applyAlignment="1">
      <alignment vertical="top"/>
    </xf>
    <xf numFmtId="0" fontId="23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8" fillId="28" borderId="10" xfId="41" applyFont="1" applyFill="1" applyBorder="1" applyAlignment="1">
      <alignment horizontal="center" vertical="center"/>
    </xf>
    <xf numFmtId="0" fontId="28" fillId="28" borderId="11" xfId="41" applyFont="1" applyFill="1" applyBorder="1" applyAlignment="1">
      <alignment horizontal="center" vertical="center"/>
    </xf>
    <xf numFmtId="0" fontId="28" fillId="28" borderId="12" xfId="41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vertical="center" wrapText="1"/>
    </xf>
    <xf numFmtId="0" fontId="20" fillId="26" borderId="11" xfId="0" applyFont="1" applyFill="1" applyBorder="1" applyAlignment="1">
      <alignment vertical="center"/>
    </xf>
    <xf numFmtId="0" fontId="20" fillId="26" borderId="12" xfId="0" applyFont="1" applyFill="1" applyBorder="1" applyAlignment="1">
      <alignment vertical="center"/>
    </xf>
    <xf numFmtId="0" fontId="20" fillId="0" borderId="10" xfId="0" applyFont="1" applyBorder="1" applyAlignment="1">
      <alignment vertical="center"/>
    </xf>
    <xf numFmtId="0" fontId="20" fillId="0" borderId="11" xfId="0" applyFont="1" applyBorder="1" applyAlignment="1">
      <alignment vertical="center"/>
    </xf>
    <xf numFmtId="0" fontId="20" fillId="27" borderId="10" xfId="0" applyFont="1" applyFill="1" applyBorder="1" applyAlignment="1">
      <alignment vertical="center"/>
    </xf>
    <xf numFmtId="0" fontId="20" fillId="27" borderId="11" xfId="0" applyFont="1" applyFill="1" applyBorder="1" applyAlignment="1">
      <alignment vertical="center"/>
    </xf>
    <xf numFmtId="0" fontId="20" fillId="25" borderId="11" xfId="0" applyFont="1" applyFill="1" applyBorder="1" applyAlignment="1">
      <alignment vertical="center"/>
    </xf>
    <xf numFmtId="0" fontId="20" fillId="0" borderId="15" xfId="0" applyFont="1" applyBorder="1" applyAlignment="1">
      <alignment vertical="center"/>
    </xf>
    <xf numFmtId="0" fontId="20" fillId="0" borderId="0" xfId="0" applyFont="1" applyAlignment="1">
      <alignment horizontal="right" vertical="center"/>
    </xf>
    <xf numFmtId="0" fontId="23" fillId="0" borderId="15" xfId="0" applyFont="1" applyBorder="1" applyAlignment="1">
      <alignment vertical="center"/>
    </xf>
    <xf numFmtId="180" fontId="23" fillId="0" borderId="0" xfId="0" applyNumberFormat="1" applyFont="1" applyAlignment="1">
      <alignment horizontal="right"/>
    </xf>
    <xf numFmtId="0" fontId="23" fillId="0" borderId="0" xfId="0" applyFont="1" applyAlignment="1">
      <alignment horizontal="right"/>
    </xf>
    <xf numFmtId="0" fontId="29" fillId="0" borderId="0" xfId="0" applyFont="1" applyAlignment="1">
      <alignment vertical="center"/>
    </xf>
    <xf numFmtId="0" fontId="23" fillId="0" borderId="0" xfId="0" applyFont="1" applyAlignment="1">
      <alignment horizontal="left" vertical="center"/>
    </xf>
    <xf numFmtId="55" fontId="23" fillId="0" borderId="0" xfId="0" applyNumberFormat="1" applyFont="1" applyAlignment="1">
      <alignment vertical="center"/>
    </xf>
    <xf numFmtId="55" fontId="23" fillId="0" borderId="0" xfId="0" applyNumberFormat="1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0" fillId="0" borderId="0" xfId="0" applyFont="1" applyAlignment="1">
      <alignment vertical="center"/>
    </xf>
    <xf numFmtId="0" fontId="36" fillId="0" borderId="0" xfId="0" applyFont="1" applyAlignment="1">
      <alignment horizontal="left" vertical="center" wrapText="1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0" fillId="0" borderId="38" xfId="0" applyBorder="1" applyAlignment="1">
      <alignment vertical="center"/>
    </xf>
    <xf numFmtId="0" fontId="20" fillId="0" borderId="39" xfId="0" applyFont="1" applyBorder="1" applyAlignment="1">
      <alignment vertical="center"/>
    </xf>
    <xf numFmtId="0" fontId="20" fillId="0" borderId="40" xfId="0" applyFont="1" applyBorder="1" applyAlignment="1">
      <alignment vertical="center"/>
    </xf>
    <xf numFmtId="0" fontId="23" fillId="0" borderId="39" xfId="0" applyFont="1" applyBorder="1" applyAlignment="1">
      <alignment vertical="center"/>
    </xf>
    <xf numFmtId="0" fontId="23" fillId="0" borderId="40" xfId="0" applyFont="1" applyBorder="1" applyAlignment="1">
      <alignment vertical="center"/>
    </xf>
    <xf numFmtId="0" fontId="26" fillId="0" borderId="15" xfId="0" applyFont="1" applyBorder="1" applyAlignment="1">
      <alignment vertical="center" wrapText="1"/>
    </xf>
    <xf numFmtId="0" fontId="26" fillId="0" borderId="0" xfId="0" applyFont="1" applyAlignment="1">
      <alignment vertical="center" wrapText="1"/>
    </xf>
    <xf numFmtId="0" fontId="23" fillId="0" borderId="13" xfId="0" applyFont="1" applyBorder="1" applyAlignment="1">
      <alignment vertical="center"/>
    </xf>
    <xf numFmtId="0" fontId="29" fillId="0" borderId="0" xfId="0" applyFont="1" applyAlignment="1">
      <alignment horizontal="left" vertical="center" wrapText="1"/>
    </xf>
    <xf numFmtId="0" fontId="29" fillId="0" borderId="0" xfId="0" applyFont="1" applyAlignment="1">
      <alignment vertical="center" wrapText="1"/>
    </xf>
    <xf numFmtId="0" fontId="32" fillId="0" borderId="0" xfId="0" applyFont="1" applyAlignment="1">
      <alignment vertical="center"/>
    </xf>
    <xf numFmtId="0" fontId="20" fillId="0" borderId="0" xfId="43" applyFont="1" applyAlignment="1">
      <alignment vertical="center"/>
    </xf>
    <xf numFmtId="0" fontId="24" fillId="0" borderId="0" xfId="43" applyFont="1" applyAlignment="1">
      <alignment vertical="center"/>
    </xf>
    <xf numFmtId="0" fontId="31" fillId="0" borderId="0" xfId="0" applyFont="1" applyAlignment="1">
      <alignment vertical="center"/>
    </xf>
    <xf numFmtId="0" fontId="21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31" fillId="0" borderId="0" xfId="0" applyFont="1" applyAlignment="1">
      <alignment vertical="center" wrapText="1"/>
    </xf>
    <xf numFmtId="0" fontId="23" fillId="0" borderId="0" xfId="0" applyFont="1" applyAlignment="1">
      <alignment vertical="center" wrapText="1"/>
    </xf>
    <xf numFmtId="0" fontId="31" fillId="0" borderId="0" xfId="0" applyFont="1" applyAlignment="1">
      <alignment horizontal="center" vertical="center" wrapText="1"/>
    </xf>
    <xf numFmtId="0" fontId="36" fillId="0" borderId="0" xfId="0" applyFont="1" applyAlignment="1">
      <alignment vertical="center"/>
    </xf>
    <xf numFmtId="0" fontId="35" fillId="0" borderId="0" xfId="0" applyFont="1" applyAlignment="1">
      <alignment vertical="center"/>
    </xf>
    <xf numFmtId="0" fontId="34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33" fillId="0" borderId="0" xfId="0" applyFont="1" applyAlignment="1">
      <alignment horizontal="center" vertical="center" wrapText="1"/>
    </xf>
    <xf numFmtId="0" fontId="21" fillId="0" borderId="15" xfId="0" applyFont="1" applyBorder="1" applyAlignment="1">
      <alignment vertical="center" wrapText="1"/>
    </xf>
    <xf numFmtId="0" fontId="30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38" fillId="0" borderId="0" xfId="0" applyFont="1" applyAlignment="1">
      <alignment vertical="center"/>
    </xf>
    <xf numFmtId="0" fontId="36" fillId="0" borderId="15" xfId="0" applyFont="1" applyBorder="1" applyAlignment="1">
      <alignment vertical="center" wrapText="1"/>
    </xf>
    <xf numFmtId="0" fontId="23" fillId="0" borderId="0" xfId="0" applyFont="1" applyAlignment="1" applyProtection="1">
      <alignment vertical="center"/>
      <protection locked="0"/>
    </xf>
    <xf numFmtId="0" fontId="20" fillId="0" borderId="0" xfId="0" applyFont="1" applyAlignment="1" applyProtection="1">
      <alignment vertical="center"/>
      <protection locked="0"/>
    </xf>
    <xf numFmtId="0" fontId="37" fillId="0" borderId="0" xfId="0" applyFont="1" applyAlignment="1">
      <alignment horizontal="left" vertical="center"/>
    </xf>
    <xf numFmtId="0" fontId="41" fillId="0" borderId="0" xfId="0" applyFont="1" applyAlignment="1">
      <alignment vertical="center"/>
    </xf>
    <xf numFmtId="49" fontId="42" fillId="0" borderId="0" xfId="0" applyNumberFormat="1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43" fillId="0" borderId="0" xfId="0" applyFont="1" applyAlignment="1">
      <alignment vertical="center" wrapText="1"/>
    </xf>
    <xf numFmtId="0" fontId="41" fillId="0" borderId="15" xfId="0" applyFont="1" applyBorder="1" applyAlignment="1">
      <alignment vertical="center" wrapText="1"/>
    </xf>
    <xf numFmtId="0" fontId="41" fillId="0" borderId="0" xfId="0" applyFont="1" applyAlignment="1">
      <alignment vertical="center" wrapText="1"/>
    </xf>
    <xf numFmtId="0" fontId="22" fillId="0" borderId="0" xfId="0" applyFont="1" applyAlignment="1">
      <alignment vertical="center" wrapText="1"/>
    </xf>
    <xf numFmtId="49" fontId="33" fillId="0" borderId="0" xfId="0" applyNumberFormat="1" applyFont="1" applyAlignment="1">
      <alignment horizontal="left" vertical="center" wrapText="1"/>
    </xf>
    <xf numFmtId="0" fontId="20" fillId="0" borderId="0" xfId="0" applyFont="1" applyAlignment="1">
      <alignment vertical="center" wrapText="1"/>
    </xf>
    <xf numFmtId="0" fontId="22" fillId="0" borderId="0" xfId="0" applyFont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41" fillId="0" borderId="0" xfId="0" applyFont="1" applyAlignment="1">
      <alignment horizontal="center" vertical="center" wrapText="1"/>
    </xf>
    <xf numFmtId="0" fontId="44" fillId="0" borderId="0" xfId="0" applyFont="1" applyAlignment="1">
      <alignment vertical="center"/>
    </xf>
    <xf numFmtId="49" fontId="44" fillId="0" borderId="0" xfId="0" applyNumberFormat="1" applyFont="1" applyAlignment="1">
      <alignment vertical="center" wrapText="1"/>
    </xf>
    <xf numFmtId="0" fontId="36" fillId="0" borderId="0" xfId="0" applyFont="1" applyAlignment="1" applyProtection="1">
      <alignment horizontal="center" vertical="center"/>
      <protection locked="0"/>
    </xf>
    <xf numFmtId="49" fontId="33" fillId="0" borderId="13" xfId="0" applyNumberFormat="1" applyFont="1" applyBorder="1" applyAlignment="1">
      <alignment horizontal="left" vertical="center" wrapText="1"/>
    </xf>
    <xf numFmtId="49" fontId="21" fillId="0" borderId="0" xfId="0" applyNumberFormat="1" applyFont="1" applyAlignment="1" applyProtection="1">
      <alignment horizontal="center" vertical="center"/>
      <protection locked="0"/>
    </xf>
    <xf numFmtId="0" fontId="24" fillId="0" borderId="0" xfId="0" applyFont="1" applyAlignment="1" applyProtection="1">
      <alignment horizontal="center" vertical="center"/>
      <protection locked="0"/>
    </xf>
    <xf numFmtId="0" fontId="36" fillId="0" borderId="15" xfId="0" applyFont="1" applyBorder="1" applyAlignment="1">
      <alignment vertical="center"/>
    </xf>
    <xf numFmtId="0" fontId="21" fillId="0" borderId="15" xfId="0" applyFont="1" applyBorder="1" applyAlignment="1" applyProtection="1">
      <alignment vertical="center" wrapText="1"/>
      <protection locked="0"/>
    </xf>
    <xf numFmtId="0" fontId="21" fillId="0" borderId="0" xfId="0" applyFont="1" applyAlignment="1" applyProtection="1">
      <alignment vertical="center" wrapText="1"/>
      <protection locked="0"/>
    </xf>
    <xf numFmtId="0" fontId="36" fillId="0" borderId="15" xfId="0" applyFont="1" applyBorder="1" applyAlignment="1" applyProtection="1">
      <alignment vertical="center"/>
      <protection locked="0"/>
    </xf>
    <xf numFmtId="0" fontId="41" fillId="0" borderId="15" xfId="0" applyFont="1" applyBorder="1" applyAlignment="1">
      <alignment vertical="center"/>
    </xf>
    <xf numFmtId="0" fontId="28" fillId="0" borderId="0" xfId="0" applyFont="1"/>
    <xf numFmtId="49" fontId="0" fillId="0" borderId="0" xfId="0" applyNumberFormat="1"/>
    <xf numFmtId="0" fontId="0" fillId="0" borderId="0" xfId="0" applyFont="1"/>
    <xf numFmtId="49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20" fillId="0" borderId="0" xfId="0" applyFont="1" applyFill="1" applyAlignment="1" applyProtection="1">
      <alignment vertical="center"/>
    </xf>
    <xf numFmtId="0" fontId="20" fillId="0" borderId="10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0" fillId="0" borderId="18" xfId="0" applyFont="1" applyBorder="1" applyAlignment="1" applyProtection="1">
      <alignment horizontal="center" vertical="center"/>
      <protection locked="0"/>
    </xf>
    <xf numFmtId="0" fontId="23" fillId="0" borderId="10" xfId="0" applyFont="1" applyBorder="1" applyAlignment="1" applyProtection="1">
      <alignment horizontal="center" vertical="center"/>
      <protection locked="0"/>
    </xf>
    <xf numFmtId="0" fontId="23" fillId="0" borderId="11" xfId="0" applyFont="1" applyBorder="1" applyAlignment="1" applyProtection="1">
      <alignment horizontal="center" vertical="center"/>
      <protection locked="0"/>
    </xf>
    <xf numFmtId="0" fontId="20" fillId="0" borderId="10" xfId="0" applyFont="1" applyBorder="1" applyAlignment="1" applyProtection="1">
      <alignment horizontal="center" vertical="center"/>
      <protection locked="0"/>
    </xf>
    <xf numFmtId="0" fontId="36" fillId="28" borderId="18" xfId="0" applyFont="1" applyFill="1" applyBorder="1" applyAlignment="1">
      <alignment horizontal="center" vertical="center"/>
    </xf>
    <xf numFmtId="0" fontId="0" fillId="0" borderId="14" xfId="0" applyBorder="1" applyAlignment="1" applyProtection="1">
      <alignment horizontal="left" vertical="center" wrapText="1"/>
      <protection locked="0"/>
    </xf>
    <xf numFmtId="0" fontId="0" fillId="0" borderId="13" xfId="0" applyBorder="1" applyAlignment="1" applyProtection="1">
      <alignment horizontal="left" vertical="center" wrapText="1"/>
      <protection locked="0"/>
    </xf>
    <xf numFmtId="0" fontId="0" fillId="0" borderId="20" xfId="0" applyBorder="1" applyAlignment="1" applyProtection="1">
      <alignment horizontal="left" vertical="center" wrapText="1"/>
      <protection locked="0"/>
    </xf>
    <xf numFmtId="0" fontId="0" fillId="0" borderId="15" xfId="0" applyBorder="1" applyAlignment="1" applyProtection="1">
      <alignment horizontal="left"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0" fillId="0" borderId="23" xfId="0" applyBorder="1" applyAlignment="1" applyProtection="1">
      <alignment horizontal="left" vertical="center" wrapText="1"/>
      <protection locked="0"/>
    </xf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3" xfId="0" applyBorder="1" applyAlignment="1" applyProtection="1">
      <alignment horizontal="left" vertical="top"/>
      <protection locked="0"/>
    </xf>
    <xf numFmtId="0" fontId="0" fillId="0" borderId="20" xfId="0" applyBorder="1" applyAlignment="1" applyProtection="1">
      <alignment horizontal="left" vertical="top"/>
      <protection locked="0"/>
    </xf>
    <xf numFmtId="0" fontId="0" fillId="0" borderId="15" xfId="0" applyBorder="1" applyAlignment="1" applyProtection="1">
      <alignment horizontal="left" vertical="top"/>
      <protection locked="0"/>
    </xf>
    <xf numFmtId="0" fontId="0" fillId="0" borderId="0" xfId="0" applyAlignment="1" applyProtection="1">
      <alignment horizontal="left" vertical="top"/>
      <protection locked="0"/>
    </xf>
    <xf numFmtId="0" fontId="0" fillId="0" borderId="23" xfId="0" applyBorder="1" applyAlignment="1" applyProtection="1">
      <alignment horizontal="left" vertical="top"/>
      <protection locked="0"/>
    </xf>
    <xf numFmtId="0" fontId="0" fillId="0" borderId="19" xfId="0" applyBorder="1" applyAlignment="1" applyProtection="1">
      <alignment horizontal="left" vertical="top"/>
      <protection locked="0"/>
    </xf>
    <xf numFmtId="0" fontId="0" fillId="0" borderId="16" xfId="0" applyBorder="1" applyAlignment="1" applyProtection="1">
      <alignment horizontal="left" vertical="top"/>
      <protection locked="0"/>
    </xf>
    <xf numFmtId="0" fontId="0" fillId="0" borderId="17" xfId="0" applyBorder="1" applyAlignment="1" applyProtection="1">
      <alignment horizontal="left" vertical="top"/>
      <protection locked="0"/>
    </xf>
    <xf numFmtId="0" fontId="20" fillId="0" borderId="13" xfId="0" applyFont="1" applyBorder="1" applyAlignment="1" applyProtection="1">
      <alignment horizontal="center" vertical="center"/>
      <protection locked="0"/>
    </xf>
    <xf numFmtId="0" fontId="20" fillId="0" borderId="16" xfId="0" applyFont="1" applyBorder="1" applyAlignment="1" applyProtection="1">
      <alignment horizontal="center" vertical="center"/>
      <protection locked="0"/>
    </xf>
    <xf numFmtId="0" fontId="36" fillId="0" borderId="14" xfId="0" applyFont="1" applyBorder="1" applyAlignment="1" applyProtection="1">
      <alignment horizontal="left" vertical="center" wrapText="1"/>
      <protection locked="0"/>
    </xf>
    <xf numFmtId="0" fontId="36" fillId="0" borderId="13" xfId="0" applyFont="1" applyBorder="1" applyAlignment="1" applyProtection="1">
      <alignment horizontal="left" vertical="center" wrapText="1"/>
      <protection locked="0"/>
    </xf>
    <xf numFmtId="0" fontId="36" fillId="0" borderId="20" xfId="0" applyFont="1" applyBorder="1" applyAlignment="1" applyProtection="1">
      <alignment horizontal="left" vertical="center" wrapText="1"/>
      <protection locked="0"/>
    </xf>
    <xf numFmtId="0" fontId="36" fillId="0" borderId="15" xfId="0" applyFont="1" applyBorder="1" applyAlignment="1" applyProtection="1">
      <alignment horizontal="left" vertical="center" wrapText="1"/>
      <protection locked="0"/>
    </xf>
    <xf numFmtId="0" fontId="36" fillId="0" borderId="0" xfId="0" applyFont="1" applyBorder="1" applyAlignment="1" applyProtection="1">
      <alignment horizontal="left" vertical="center" wrapText="1"/>
      <protection locked="0"/>
    </xf>
    <xf numFmtId="0" fontId="36" fillId="0" borderId="23" xfId="0" applyFont="1" applyBorder="1" applyAlignment="1" applyProtection="1">
      <alignment horizontal="left" vertical="center" wrapText="1"/>
      <protection locked="0"/>
    </xf>
    <xf numFmtId="0" fontId="36" fillId="0" borderId="19" xfId="0" applyFont="1" applyBorder="1" applyAlignment="1" applyProtection="1">
      <alignment horizontal="left" vertical="center" wrapText="1"/>
      <protection locked="0"/>
    </xf>
    <xf numFmtId="0" fontId="36" fillId="0" borderId="16" xfId="0" applyFont="1" applyBorder="1" applyAlignment="1" applyProtection="1">
      <alignment horizontal="left" vertical="center" wrapText="1"/>
      <protection locked="0"/>
    </xf>
    <xf numFmtId="0" fontId="36" fillId="0" borderId="17" xfId="0" applyFont="1" applyBorder="1" applyAlignment="1" applyProtection="1">
      <alignment horizontal="left" vertical="center" wrapText="1"/>
      <protection locked="0"/>
    </xf>
    <xf numFmtId="0" fontId="36" fillId="0" borderId="20" xfId="0" applyFont="1" applyBorder="1" applyAlignment="1" applyProtection="1">
      <alignment vertical="center" wrapText="1"/>
      <protection locked="0"/>
    </xf>
    <xf numFmtId="0" fontId="36" fillId="0" borderId="0" xfId="0" applyFont="1" applyAlignment="1" applyProtection="1">
      <alignment horizontal="left" vertical="center" wrapText="1"/>
      <protection locked="0"/>
    </xf>
    <xf numFmtId="0" fontId="36" fillId="0" borderId="23" xfId="0" applyFont="1" applyBorder="1" applyAlignment="1" applyProtection="1">
      <alignment vertical="center" wrapText="1"/>
      <protection locked="0"/>
    </xf>
    <xf numFmtId="0" fontId="36" fillId="0" borderId="17" xfId="0" applyFont="1" applyBorder="1" applyAlignment="1" applyProtection="1">
      <alignment vertical="center" wrapText="1"/>
      <protection locked="0"/>
    </xf>
    <xf numFmtId="0" fontId="25" fillId="26" borderId="26" xfId="0" applyFont="1" applyFill="1" applyBorder="1" applyAlignment="1" applyProtection="1">
      <alignment horizontal="center" vertical="center"/>
      <protection locked="0"/>
    </xf>
    <xf numFmtId="0" fontId="25" fillId="26" borderId="27" xfId="0" applyFont="1" applyFill="1" applyBorder="1" applyAlignment="1" applyProtection="1">
      <alignment horizontal="center" vertical="center"/>
      <protection locked="0"/>
    </xf>
    <xf numFmtId="0" fontId="25" fillId="26" borderId="28" xfId="0" applyFont="1" applyFill="1" applyBorder="1" applyAlignment="1" applyProtection="1">
      <alignment horizontal="center" vertical="center"/>
      <protection locked="0"/>
    </xf>
    <xf numFmtId="0" fontId="25" fillId="26" borderId="29" xfId="0" applyFont="1" applyFill="1" applyBorder="1" applyAlignment="1" applyProtection="1">
      <alignment horizontal="center" vertical="center"/>
      <protection locked="0"/>
    </xf>
    <xf numFmtId="0" fontId="25" fillId="26" borderId="0" xfId="0" applyFont="1" applyFill="1" applyAlignment="1" applyProtection="1">
      <alignment horizontal="center" vertical="center"/>
      <protection locked="0"/>
    </xf>
    <xf numFmtId="0" fontId="25" fillId="26" borderId="30" xfId="0" applyFont="1" applyFill="1" applyBorder="1" applyAlignment="1" applyProtection="1">
      <alignment horizontal="center" vertical="center"/>
      <protection locked="0"/>
    </xf>
    <xf numFmtId="0" fontId="25" fillId="26" borderId="31" xfId="0" applyFont="1" applyFill="1" applyBorder="1" applyAlignment="1" applyProtection="1">
      <alignment horizontal="center" vertical="center"/>
      <protection locked="0"/>
    </xf>
    <xf numFmtId="0" fontId="25" fillId="26" borderId="32" xfId="0" applyFont="1" applyFill="1" applyBorder="1" applyAlignment="1" applyProtection="1">
      <alignment horizontal="center" vertical="center"/>
      <protection locked="0"/>
    </xf>
    <xf numFmtId="0" fontId="25" fillId="26" borderId="33" xfId="0" applyFont="1" applyFill="1" applyBorder="1" applyAlignment="1" applyProtection="1">
      <alignment horizontal="center" vertical="center"/>
      <protection locked="0"/>
    </xf>
    <xf numFmtId="0" fontId="36" fillId="28" borderId="18" xfId="0" applyFont="1" applyFill="1" applyBorder="1" applyAlignment="1" applyProtection="1">
      <alignment horizontal="center" vertical="center"/>
      <protection locked="0"/>
    </xf>
    <xf numFmtId="0" fontId="21" fillId="0" borderId="24" xfId="0" applyFont="1" applyBorder="1" applyAlignment="1">
      <alignment horizontal="center" vertical="center"/>
    </xf>
    <xf numFmtId="0" fontId="21" fillId="0" borderId="25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178" fontId="21" fillId="0" borderId="13" xfId="0" applyNumberFormat="1" applyFont="1" applyBorder="1" applyAlignment="1" applyProtection="1">
      <alignment horizontal="left" vertical="center"/>
      <protection locked="0"/>
    </xf>
    <xf numFmtId="178" fontId="21" fillId="0" borderId="34" xfId="0" applyNumberFormat="1" applyFont="1" applyBorder="1" applyAlignment="1" applyProtection="1">
      <alignment horizontal="left" vertical="center"/>
      <protection locked="0"/>
    </xf>
    <xf numFmtId="178" fontId="21" fillId="0" borderId="16" xfId="0" applyNumberFormat="1" applyFont="1" applyBorder="1" applyAlignment="1" applyProtection="1">
      <alignment horizontal="left" vertical="center"/>
      <protection locked="0"/>
    </xf>
    <xf numFmtId="178" fontId="21" fillId="0" borderId="35" xfId="0" applyNumberFormat="1" applyFont="1" applyBorder="1" applyAlignment="1" applyProtection="1">
      <alignment horizontal="left" vertical="center"/>
      <protection locked="0"/>
    </xf>
    <xf numFmtId="0" fontId="21" fillId="0" borderId="13" xfId="0" applyFont="1" applyBorder="1" applyAlignment="1" applyProtection="1">
      <alignment horizontal="right" vertical="center"/>
      <protection locked="0"/>
    </xf>
    <xf numFmtId="0" fontId="21" fillId="0" borderId="16" xfId="0" applyFont="1" applyBorder="1" applyAlignment="1" applyProtection="1">
      <alignment horizontal="right" vertical="center"/>
      <protection locked="0"/>
    </xf>
    <xf numFmtId="0" fontId="21" fillId="0" borderId="36" xfId="0" applyFont="1" applyBorder="1" applyAlignment="1" applyProtection="1">
      <alignment horizontal="right" vertical="center"/>
      <protection locked="0"/>
    </xf>
    <xf numFmtId="0" fontId="21" fillId="0" borderId="37" xfId="0" applyFont="1" applyBorder="1" applyAlignment="1" applyProtection="1">
      <alignment horizontal="right" vertical="center"/>
      <protection locked="0"/>
    </xf>
    <xf numFmtId="0" fontId="22" fillId="0" borderId="13" xfId="41" applyFont="1" applyBorder="1" applyAlignment="1">
      <alignment horizontal="center" vertical="center"/>
    </xf>
    <xf numFmtId="0" fontId="22" fillId="0" borderId="16" xfId="41" applyFont="1" applyBorder="1" applyAlignment="1">
      <alignment horizontal="center" vertical="center"/>
    </xf>
    <xf numFmtId="179" fontId="24" fillId="0" borderId="13" xfId="0" applyNumberFormat="1" applyFont="1" applyBorder="1" applyAlignment="1" applyProtection="1">
      <alignment horizontal="center" vertical="center" shrinkToFit="1"/>
      <protection locked="0"/>
    </xf>
    <xf numFmtId="179" fontId="24" fillId="0" borderId="16" xfId="0" applyNumberFormat="1" applyFont="1" applyBorder="1" applyAlignment="1" applyProtection="1">
      <alignment horizontal="center" vertical="center" shrinkToFit="1"/>
      <protection locked="0"/>
    </xf>
    <xf numFmtId="0" fontId="36" fillId="0" borderId="21" xfId="0" applyFont="1" applyBorder="1" applyAlignment="1" applyProtection="1">
      <alignment horizontal="center" vertical="center" wrapText="1"/>
      <protection locked="0"/>
    </xf>
    <xf numFmtId="0" fontId="36" fillId="0" borderId="22" xfId="0" applyFont="1" applyBorder="1" applyAlignment="1" applyProtection="1">
      <alignment horizontal="center" vertical="center" wrapText="1"/>
      <protection locked="0"/>
    </xf>
    <xf numFmtId="0" fontId="22" fillId="0" borderId="13" xfId="42" applyFont="1" applyBorder="1" applyAlignment="1">
      <alignment horizontal="center" vertical="center"/>
    </xf>
    <xf numFmtId="0" fontId="22" fillId="0" borderId="16" xfId="42" applyFont="1" applyBorder="1" applyAlignment="1">
      <alignment horizontal="center" vertical="center"/>
    </xf>
    <xf numFmtId="0" fontId="21" fillId="0" borderId="18" xfId="0" applyFont="1" applyBorder="1" applyAlignment="1" applyProtection="1">
      <alignment horizontal="center" vertical="center"/>
      <protection locked="0"/>
    </xf>
    <xf numFmtId="0" fontId="25" fillId="0" borderId="0" xfId="0" applyFont="1" applyAlignment="1">
      <alignment horizontal="center" vertical="center"/>
    </xf>
    <xf numFmtId="0" fontId="36" fillId="28" borderId="18" xfId="0" applyFont="1" applyFill="1" applyBorder="1" applyAlignment="1" applyProtection="1">
      <alignment horizontal="center" vertical="center"/>
    </xf>
    <xf numFmtId="14" fontId="30" fillId="0" borderId="0" xfId="0" applyNumberFormat="1" applyFont="1" applyAlignment="1" applyProtection="1">
      <alignment horizontal="center" vertical="center" wrapText="1"/>
      <protection locked="0"/>
    </xf>
    <xf numFmtId="0" fontId="30" fillId="0" borderId="0" xfId="0" applyFont="1" applyAlignment="1" applyProtection="1">
      <alignment horizontal="center" vertical="center" wrapText="1"/>
      <protection locked="0"/>
    </xf>
    <xf numFmtId="0" fontId="30" fillId="0" borderId="16" xfId="0" applyFont="1" applyBorder="1" applyAlignment="1" applyProtection="1">
      <alignment horizontal="center" vertical="center" wrapText="1"/>
      <protection locked="0"/>
    </xf>
    <xf numFmtId="0" fontId="23" fillId="0" borderId="10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3" fillId="0" borderId="12" xfId="0" applyFont="1" applyBorder="1" applyAlignment="1" applyProtection="1">
      <alignment horizontal="center" vertical="center"/>
      <protection locked="0"/>
    </xf>
    <xf numFmtId="0" fontId="40" fillId="28" borderId="13" xfId="51" applyFill="1" applyBorder="1" applyAlignment="1" applyProtection="1">
      <alignment horizontal="center" vertical="center"/>
    </xf>
    <xf numFmtId="0" fontId="20" fillId="28" borderId="13" xfId="0" applyFont="1" applyFill="1" applyBorder="1" applyAlignment="1">
      <alignment horizontal="center" vertical="center"/>
    </xf>
    <xf numFmtId="0" fontId="20" fillId="28" borderId="16" xfId="0" applyFont="1" applyFill="1" applyBorder="1" applyAlignment="1">
      <alignment horizontal="center" vertical="center"/>
    </xf>
    <xf numFmtId="0" fontId="21" fillId="0" borderId="14" xfId="0" applyFont="1" applyBorder="1" applyAlignment="1" applyProtection="1">
      <alignment horizontal="right" vertical="center"/>
      <protection locked="0"/>
    </xf>
    <xf numFmtId="0" fontId="21" fillId="0" borderId="19" xfId="0" applyFont="1" applyBorder="1" applyAlignment="1" applyProtection="1">
      <alignment horizontal="right" vertical="center"/>
      <protection locked="0"/>
    </xf>
    <xf numFmtId="0" fontId="36" fillId="0" borderId="14" xfId="0" applyFont="1" applyBorder="1" applyAlignment="1" applyProtection="1">
      <alignment horizontal="center" vertical="center"/>
      <protection locked="0"/>
    </xf>
    <xf numFmtId="0" fontId="36" fillId="0" borderId="13" xfId="0" applyFont="1" applyBorder="1" applyAlignment="1" applyProtection="1">
      <alignment horizontal="center" vertical="center"/>
      <protection locked="0"/>
    </xf>
    <xf numFmtId="0" fontId="36" fillId="0" borderId="20" xfId="0" applyFont="1" applyBorder="1" applyAlignment="1" applyProtection="1">
      <alignment horizontal="center" vertical="center"/>
      <protection locked="0"/>
    </xf>
    <xf numFmtId="0" fontId="36" fillId="0" borderId="19" xfId="0" applyFont="1" applyBorder="1" applyAlignment="1" applyProtection="1">
      <alignment horizontal="center" vertical="center"/>
      <protection locked="0"/>
    </xf>
    <xf numFmtId="0" fontId="36" fillId="0" borderId="16" xfId="0" applyFont="1" applyBorder="1" applyAlignment="1" applyProtection="1">
      <alignment horizontal="center" vertical="center"/>
      <protection locked="0"/>
    </xf>
    <xf numFmtId="0" fontId="36" fillId="0" borderId="17" xfId="0" applyFont="1" applyBorder="1" applyAlignment="1" applyProtection="1">
      <alignment horizontal="center" vertical="center"/>
      <protection locked="0"/>
    </xf>
    <xf numFmtId="0" fontId="36" fillId="28" borderId="14" xfId="0" applyFont="1" applyFill="1" applyBorder="1" applyAlignment="1">
      <alignment horizontal="center" vertical="center"/>
    </xf>
    <xf numFmtId="0" fontId="36" fillId="28" borderId="13" xfId="0" applyFont="1" applyFill="1" applyBorder="1" applyAlignment="1">
      <alignment horizontal="center" vertical="center"/>
    </xf>
    <xf numFmtId="0" fontId="36" fillId="28" borderId="20" xfId="0" applyFont="1" applyFill="1" applyBorder="1" applyAlignment="1">
      <alignment horizontal="center" vertical="center"/>
    </xf>
    <xf numFmtId="0" fontId="36" fillId="28" borderId="19" xfId="0" applyFont="1" applyFill="1" applyBorder="1" applyAlignment="1">
      <alignment horizontal="center" vertical="center"/>
    </xf>
    <xf numFmtId="0" fontId="36" fillId="28" borderId="16" xfId="0" applyFont="1" applyFill="1" applyBorder="1" applyAlignment="1">
      <alignment horizontal="center" vertical="center"/>
    </xf>
    <xf numFmtId="0" fontId="36" fillId="28" borderId="17" xfId="0" applyFont="1" applyFill="1" applyBorder="1" applyAlignment="1">
      <alignment horizontal="center" vertical="center"/>
    </xf>
    <xf numFmtId="0" fontId="21" fillId="0" borderId="18" xfId="0" applyFont="1" applyBorder="1" applyAlignment="1" applyProtection="1">
      <alignment horizontal="right" vertical="center"/>
      <protection locked="0"/>
    </xf>
    <xf numFmtId="0" fontId="20" fillId="0" borderId="15" xfId="0" applyFont="1" applyBorder="1" applyAlignment="1">
      <alignment horizontal="center" vertical="center" wrapText="1"/>
    </xf>
    <xf numFmtId="0" fontId="36" fillId="0" borderId="18" xfId="0" applyFont="1" applyBorder="1" applyAlignment="1" applyProtection="1">
      <alignment horizontal="center" vertical="center"/>
      <protection locked="0"/>
    </xf>
    <xf numFmtId="0" fontId="25" fillId="28" borderId="14" xfId="0" applyFont="1" applyFill="1" applyBorder="1" applyAlignment="1">
      <alignment horizontal="center" vertical="center"/>
    </xf>
    <xf numFmtId="0" fontId="25" fillId="28" borderId="13" xfId="0" applyFont="1" applyFill="1" applyBorder="1" applyAlignment="1">
      <alignment horizontal="center" vertical="center"/>
    </xf>
    <xf numFmtId="0" fontId="25" fillId="28" borderId="19" xfId="0" applyFont="1" applyFill="1" applyBorder="1" applyAlignment="1">
      <alignment horizontal="center" vertical="center"/>
    </xf>
    <xf numFmtId="0" fontId="25" fillId="28" borderId="16" xfId="0" applyFont="1" applyFill="1" applyBorder="1" applyAlignment="1">
      <alignment horizontal="center" vertical="center"/>
    </xf>
  </cellXfs>
  <cellStyles count="52">
    <cellStyle name="20% - アクセント 1" xfId="1" builtinId="30" hidden="1" customBuiltin="1"/>
    <cellStyle name="20% - アクセント 2" xfId="2" builtinId="34" hidden="1" customBuiltin="1"/>
    <cellStyle name="20% - アクセント 3" xfId="3" builtinId="38" hidden="1" customBuiltin="1"/>
    <cellStyle name="20% - アクセント 4" xfId="4" builtinId="42" hidden="1" customBuiltin="1"/>
    <cellStyle name="20% - アクセント 5" xfId="5" builtinId="46" hidden="1" customBuiltin="1"/>
    <cellStyle name="20% - アクセント 6" xfId="6" builtinId="50" hidden="1" customBuiltin="1"/>
    <cellStyle name="40% - アクセント 1" xfId="7" builtinId="31" hidden="1" customBuiltin="1"/>
    <cellStyle name="40% - アクセント 2" xfId="8" builtinId="35" hidden="1" customBuiltin="1"/>
    <cellStyle name="40% - アクセント 3" xfId="9" builtinId="39" hidden="1" customBuiltin="1"/>
    <cellStyle name="40% - アクセント 4" xfId="10" builtinId="43" hidden="1" customBuiltin="1"/>
    <cellStyle name="40% - アクセント 5" xfId="11" builtinId="47" hidden="1" customBuiltin="1"/>
    <cellStyle name="40% - アクセント 6" xfId="12" builtinId="51" hidden="1" customBuiltin="1"/>
    <cellStyle name="60% - アクセント 1" xfId="13" builtinId="32" hidden="1" customBuiltin="1"/>
    <cellStyle name="60% - アクセント 2" xfId="14" builtinId="36" hidden="1" customBuiltin="1"/>
    <cellStyle name="60% - アクセント 3" xfId="15" builtinId="40" hidden="1" customBuiltin="1"/>
    <cellStyle name="60% - アクセント 4" xfId="16" builtinId="44" hidden="1" customBuiltin="1"/>
    <cellStyle name="60% - アクセント 5" xfId="17" builtinId="48" hidden="1" customBuiltin="1"/>
    <cellStyle name="60% - アクセント 6" xfId="18" builtinId="52" hidden="1" customBuiltin="1"/>
    <cellStyle name="アクセント 1" xfId="19" builtinId="29" hidden="1" customBuiltin="1"/>
    <cellStyle name="アクセント 2" xfId="20" builtinId="33" hidden="1" customBuiltin="1"/>
    <cellStyle name="アクセント 3" xfId="21" builtinId="37" hidden="1" customBuiltin="1"/>
    <cellStyle name="アクセント 4" xfId="22" builtinId="41" hidden="1" customBuiltin="1"/>
    <cellStyle name="アクセント 5" xfId="23" builtinId="45" hidden="1" customBuiltin="1"/>
    <cellStyle name="アクセント 6" xfId="24" builtinId="49" hidden="1" customBuiltin="1"/>
    <cellStyle name="タイトル" xfId="25" builtinId="15" hidden="1" customBuiltin="1"/>
    <cellStyle name="チェック セル" xfId="26" builtinId="23" hidden="1" customBuiltin="1"/>
    <cellStyle name="どちらでもない" xfId="27" builtinId="28" hidden="1" customBuiltin="1"/>
    <cellStyle name="パーセント" xfId="49" builtinId="5" hidden="1"/>
    <cellStyle name="ハイパーリンク" xfId="51" builtinId="8"/>
    <cellStyle name="メモ" xfId="28" builtinId="10" hidden="1" customBuiltin="1"/>
    <cellStyle name="リンク セル" xfId="29" builtinId="24" hidden="1" customBuiltin="1"/>
    <cellStyle name="悪い" xfId="30" builtinId="27" hidden="1" customBuiltin="1"/>
    <cellStyle name="計算" xfId="31" builtinId="22" hidden="1" customBuiltin="1"/>
    <cellStyle name="警告文" xfId="32" builtinId="11" hidden="1" customBuiltin="1"/>
    <cellStyle name="桁区切り" xfId="46" builtinId="6" hidden="1"/>
    <cellStyle name="桁区切り [0.00]" xfId="45" builtinId="3" hidden="1"/>
    <cellStyle name="見出し 1" xfId="33" builtinId="16" hidden="1" customBuiltin="1"/>
    <cellStyle name="見出し 2" xfId="34" builtinId="17" hidden="1" customBuiltin="1"/>
    <cellStyle name="見出し 3" xfId="35" builtinId="18" hidden="1" customBuiltin="1"/>
    <cellStyle name="見出し 4" xfId="36" builtinId="19" hidden="1" customBuiltin="1"/>
    <cellStyle name="集計" xfId="37" builtinId="25" hidden="1" customBuiltin="1"/>
    <cellStyle name="出力" xfId="38" builtinId="21" hidden="1" customBuiltin="1"/>
    <cellStyle name="説明文" xfId="39" builtinId="53" hidden="1" customBuiltin="1"/>
    <cellStyle name="通貨" xfId="48" builtinId="7" hidden="1"/>
    <cellStyle name="通貨 [0.00]" xfId="47" builtinId="4" hidden="1"/>
    <cellStyle name="入力" xfId="40" builtinId="20" hidden="1" customBuiltin="1"/>
    <cellStyle name="標準" xfId="0" builtinId="0"/>
    <cellStyle name="標準 3" xfId="50"/>
    <cellStyle name="標準_CA2005-011JCA_依頼書" xfId="41"/>
    <cellStyle name="標準_結合依頼表（20040816最新）" xfId="42"/>
    <cellStyle name="標準_申請書_接続先定義登録（JCA）" xfId="43"/>
    <cellStyle name="良い" xfId="44" builtinId="26" hidden="1" customBuiltin="1"/>
  </cellStyles>
  <dxfs count="68"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indexed="42"/>
        </patternFill>
      </fill>
    </dxf>
    <dxf>
      <fill>
        <patternFill>
          <bgColor indexed="22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indexed="41"/>
        </patternFill>
      </fill>
    </dxf>
    <dxf>
      <fill>
        <patternFill>
          <bgColor rgb="FFCCFFCC"/>
        </patternFill>
      </fill>
    </dxf>
    <dxf>
      <font>
        <b/>
        <i val="0"/>
        <strike val="0"/>
        <color rgb="FFFF0000"/>
      </font>
      <fill>
        <patternFill>
          <bgColor rgb="FFCCFFCC"/>
        </patternFill>
      </fill>
    </dxf>
    <dxf>
      <fill>
        <patternFill>
          <bgColor rgb="FFFFFFCC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rgb="FFCCFFCC"/>
        </patternFill>
      </fill>
    </dxf>
    <dxf>
      <fill>
        <patternFill>
          <bgColor theme="0" tint="-0.24994659260841701"/>
        </patternFill>
      </fill>
    </dxf>
    <dxf>
      <fill>
        <patternFill>
          <bgColor rgb="FFCCFFCC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 patternType="solid">
          <bgColor indexed="42"/>
        </patternFill>
      </fill>
    </dxf>
  </dxfs>
  <tableStyles count="0" defaultTableStyle="TableStyleMedium2" defaultPivotStyle="PivotStyleLight16"/>
  <colors>
    <mruColors>
      <color rgb="FFFFFFCC"/>
      <color rgb="FFCCFFFF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edio@nifty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211"/>
  <sheetViews>
    <sheetView showGridLines="0" tabSelected="1" zoomScale="85" zoomScaleNormal="85" zoomScaleSheetLayoutView="85" workbookViewId="0">
      <selection sqref="A1:AH1"/>
    </sheetView>
  </sheetViews>
  <sheetFormatPr defaultColWidth="3.125" defaultRowHeight="12" customHeight="1" x14ac:dyDescent="0.15"/>
  <cols>
    <col min="1" max="35" width="3.125" style="13" customWidth="1"/>
    <col min="36" max="36" width="27.375" style="13" hidden="1" customWidth="1"/>
    <col min="37" max="37" width="23.625" style="13" hidden="1" customWidth="1"/>
    <col min="38" max="16384" width="3.125" style="13"/>
  </cols>
  <sheetData>
    <row r="1" spans="1:37" ht="17.25" x14ac:dyDescent="0.15">
      <c r="A1" s="172" t="s">
        <v>140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K1" s="9"/>
    </row>
    <row r="2" spans="1:37" ht="12" customHeight="1" x14ac:dyDescent="0.15"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9"/>
      <c r="Y2" s="18"/>
      <c r="Z2" s="18"/>
      <c r="AJ2" s="103" t="s">
        <v>146</v>
      </c>
      <c r="AK2" s="9"/>
    </row>
    <row r="3" spans="1:37" s="9" customFormat="1" ht="12" customHeight="1" x14ac:dyDescent="0.15">
      <c r="B3" s="1"/>
      <c r="C3" s="2"/>
      <c r="D3" s="3"/>
      <c r="E3" s="4" t="s">
        <v>33</v>
      </c>
      <c r="F3" s="5" t="s">
        <v>25</v>
      </c>
      <c r="G3" s="4"/>
      <c r="I3" s="6"/>
      <c r="J3" s="8"/>
      <c r="K3" s="20"/>
      <c r="L3" s="21"/>
      <c r="M3" s="4" t="s">
        <v>33</v>
      </c>
      <c r="N3" s="5" t="s">
        <v>28</v>
      </c>
      <c r="O3" s="6"/>
      <c r="R3" s="15"/>
      <c r="S3" s="16"/>
      <c r="T3" s="17"/>
      <c r="U3" s="4" t="s">
        <v>33</v>
      </c>
      <c r="V3" s="5" t="s">
        <v>34</v>
      </c>
      <c r="W3" s="6"/>
      <c r="X3" s="7"/>
      <c r="AJ3" s="103" t="s">
        <v>147</v>
      </c>
    </row>
    <row r="4" spans="1:37" ht="12" customHeight="1" x14ac:dyDescent="0.15">
      <c r="C4" s="14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74"/>
      <c r="Z4" s="175"/>
      <c r="AA4" s="175"/>
      <c r="AB4" s="175"/>
      <c r="AC4" s="175"/>
      <c r="AD4" s="175"/>
      <c r="AE4" s="175"/>
      <c r="AF4" s="175"/>
      <c r="AG4" s="175"/>
      <c r="AH4" s="175"/>
      <c r="AJ4" s="103" t="s">
        <v>148</v>
      </c>
      <c r="AK4" s="9"/>
    </row>
    <row r="5" spans="1:37" ht="12" customHeight="1" x14ac:dyDescent="0.15">
      <c r="A5" s="22" t="s">
        <v>141</v>
      </c>
      <c r="B5" s="23"/>
      <c r="C5" s="23"/>
      <c r="D5" s="23"/>
      <c r="E5" s="23"/>
      <c r="F5" s="23"/>
      <c r="G5" s="24"/>
      <c r="H5" s="25"/>
      <c r="I5" s="25"/>
      <c r="J5" s="25"/>
      <c r="K5" s="26"/>
      <c r="L5" s="26"/>
      <c r="M5" s="27"/>
      <c r="N5" s="9"/>
      <c r="O5" s="19"/>
      <c r="P5" s="19"/>
      <c r="Q5" s="19"/>
      <c r="R5" s="19"/>
      <c r="S5" s="19"/>
      <c r="T5" s="19"/>
      <c r="U5" s="19"/>
      <c r="V5" s="19"/>
      <c r="W5" s="19"/>
      <c r="X5" s="28" t="s">
        <v>4</v>
      </c>
      <c r="Y5" s="176"/>
      <c r="Z5" s="176"/>
      <c r="AA5" s="176"/>
      <c r="AB5" s="176"/>
      <c r="AC5" s="176"/>
      <c r="AD5" s="176"/>
      <c r="AE5" s="176"/>
      <c r="AF5" s="176"/>
      <c r="AG5" s="176"/>
      <c r="AH5" s="176"/>
      <c r="AJ5" s="103" t="s">
        <v>149</v>
      </c>
      <c r="AK5" s="9"/>
    </row>
    <row r="6" spans="1:37" ht="12" customHeight="1" x14ac:dyDescent="0.15">
      <c r="A6" s="177" t="s">
        <v>0</v>
      </c>
      <c r="B6" s="105"/>
      <c r="C6" s="178"/>
      <c r="D6" s="177" t="s">
        <v>1</v>
      </c>
      <c r="E6" s="105"/>
      <c r="F6" s="105"/>
      <c r="G6" s="177" t="s">
        <v>2</v>
      </c>
      <c r="H6" s="105"/>
      <c r="I6" s="105"/>
      <c r="J6" s="104" t="s">
        <v>3</v>
      </c>
      <c r="K6" s="105"/>
      <c r="L6" s="105"/>
      <c r="M6" s="29"/>
      <c r="X6" s="9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30"/>
      <c r="AJ6" s="9"/>
      <c r="AK6" s="9"/>
    </row>
    <row r="7" spans="1:37" ht="12" customHeight="1" x14ac:dyDescent="0.15">
      <c r="A7" s="107" t="s">
        <v>27</v>
      </c>
      <c r="B7" s="108"/>
      <c r="C7" s="179"/>
      <c r="D7" s="107" t="s">
        <v>27</v>
      </c>
      <c r="E7" s="108"/>
      <c r="F7" s="108"/>
      <c r="G7" s="107" t="s">
        <v>27</v>
      </c>
      <c r="H7" s="108"/>
      <c r="I7" s="108"/>
      <c r="J7" s="107" t="s">
        <v>27</v>
      </c>
      <c r="K7" s="108"/>
      <c r="L7" s="108"/>
      <c r="M7" s="29"/>
      <c r="X7" s="28" t="s">
        <v>14</v>
      </c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30"/>
      <c r="AK7" s="9"/>
    </row>
    <row r="8" spans="1:37" ht="12" customHeight="1" x14ac:dyDescent="0.15">
      <c r="A8" s="106"/>
      <c r="B8" s="106"/>
      <c r="C8" s="106"/>
      <c r="D8" s="106"/>
      <c r="E8" s="106"/>
      <c r="F8" s="106"/>
      <c r="G8" s="106"/>
      <c r="H8" s="106"/>
      <c r="I8" s="106"/>
      <c r="J8" s="106"/>
      <c r="K8" s="106"/>
      <c r="L8" s="109"/>
      <c r="M8" s="27"/>
      <c r="N8" s="9"/>
      <c r="X8" s="9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31"/>
      <c r="AK8" s="9"/>
    </row>
    <row r="9" spans="1:37" ht="12" customHeight="1" x14ac:dyDescent="0.15">
      <c r="A9" s="106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9"/>
      <c r="M9" s="27"/>
      <c r="N9" s="9"/>
      <c r="X9" s="28" t="s">
        <v>142</v>
      </c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31"/>
      <c r="AK9" s="9"/>
    </row>
    <row r="10" spans="1:37" ht="12" customHeight="1" x14ac:dyDescent="0.15">
      <c r="A10" s="106"/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9"/>
      <c r="M10" s="27"/>
      <c r="N10" s="9"/>
      <c r="X10" s="9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31"/>
      <c r="AK10" s="9"/>
    </row>
    <row r="11" spans="1:37" ht="12" customHeight="1" x14ac:dyDescent="0.15">
      <c r="A11" s="106"/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9"/>
      <c r="M11" s="27"/>
      <c r="N11" s="9"/>
      <c r="X11" s="28" t="s">
        <v>143</v>
      </c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31"/>
      <c r="AK11" s="9"/>
    </row>
    <row r="12" spans="1:37" ht="12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X12" s="9"/>
      <c r="Y12" s="180" t="s">
        <v>139</v>
      </c>
      <c r="Z12" s="181"/>
      <c r="AA12" s="181"/>
      <c r="AB12" s="181"/>
      <c r="AC12" s="181"/>
      <c r="AD12" s="181"/>
      <c r="AE12" s="181"/>
      <c r="AF12" s="181"/>
      <c r="AG12" s="181"/>
      <c r="AH12" s="181"/>
      <c r="AK12" s="9"/>
    </row>
    <row r="13" spans="1:37" ht="12" customHeight="1" x14ac:dyDescent="0.1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X13" s="28" t="s">
        <v>144</v>
      </c>
      <c r="Y13" s="182"/>
      <c r="Z13" s="182"/>
      <c r="AA13" s="182"/>
      <c r="AB13" s="182"/>
      <c r="AC13" s="182"/>
      <c r="AD13" s="182"/>
      <c r="AE13" s="182"/>
      <c r="AF13" s="182"/>
      <c r="AG13" s="182"/>
      <c r="AH13" s="182"/>
      <c r="AK13" s="9"/>
    </row>
    <row r="14" spans="1:37" ht="13.5" customHeight="1" thickBot="1" x14ac:dyDescent="0.2"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AK14" s="9"/>
    </row>
    <row r="15" spans="1:37" ht="12" customHeight="1" thickTop="1" x14ac:dyDescent="0.15">
      <c r="A15" s="33"/>
      <c r="B15" s="13" t="s">
        <v>145</v>
      </c>
      <c r="E15" s="34"/>
      <c r="F15" s="34"/>
      <c r="G15" s="34"/>
      <c r="H15" s="35"/>
      <c r="I15" s="141" t="s">
        <v>146</v>
      </c>
      <c r="J15" s="142"/>
      <c r="K15" s="142"/>
      <c r="L15" s="142"/>
      <c r="M15" s="142"/>
      <c r="N15" s="142"/>
      <c r="O15" s="142"/>
      <c r="P15" s="142"/>
      <c r="Q15" s="142"/>
      <c r="R15" s="142"/>
      <c r="S15" s="142"/>
      <c r="T15" s="142"/>
      <c r="U15" s="142"/>
      <c r="V15" s="142"/>
      <c r="W15" s="142"/>
      <c r="X15" s="142"/>
      <c r="Y15" s="142"/>
      <c r="Z15" s="142"/>
      <c r="AA15" s="142"/>
      <c r="AB15" s="142"/>
      <c r="AC15" s="142"/>
      <c r="AD15" s="142"/>
      <c r="AE15" s="143"/>
      <c r="AK15" s="9"/>
    </row>
    <row r="16" spans="1:37" ht="12" customHeight="1" x14ac:dyDescent="0.15">
      <c r="A16" s="33"/>
      <c r="E16" s="34"/>
      <c r="F16" s="34"/>
      <c r="G16" s="34"/>
      <c r="H16" s="35"/>
      <c r="I16" s="144"/>
      <c r="J16" s="145"/>
      <c r="K16" s="145"/>
      <c r="L16" s="145"/>
      <c r="M16" s="145"/>
      <c r="N16" s="145"/>
      <c r="O16" s="145"/>
      <c r="P16" s="145"/>
      <c r="Q16" s="145"/>
      <c r="R16" s="145"/>
      <c r="S16" s="145"/>
      <c r="T16" s="145"/>
      <c r="U16" s="145"/>
      <c r="V16" s="145"/>
      <c r="W16" s="145"/>
      <c r="X16" s="145"/>
      <c r="Y16" s="145"/>
      <c r="Z16" s="145"/>
      <c r="AA16" s="145"/>
      <c r="AB16" s="145"/>
      <c r="AC16" s="145"/>
      <c r="AD16" s="145"/>
      <c r="AE16" s="146"/>
      <c r="AK16" s="9"/>
    </row>
    <row r="17" spans="1:45" ht="12" customHeight="1" thickBot="1" x14ac:dyDescent="0.2">
      <c r="A17" s="33"/>
      <c r="E17" s="34"/>
      <c r="F17" s="34"/>
      <c r="G17" s="34"/>
      <c r="H17" s="35"/>
      <c r="I17" s="147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9"/>
      <c r="AK17" s="9"/>
    </row>
    <row r="18" spans="1:45" ht="12" customHeight="1" thickTop="1" x14ac:dyDescent="0.15">
      <c r="AK18" s="9"/>
    </row>
    <row r="19" spans="1:45" ht="12" customHeight="1" x14ac:dyDescent="0.15">
      <c r="B19" s="9" t="s">
        <v>108</v>
      </c>
      <c r="E19" s="36"/>
      <c r="F19" s="36"/>
      <c r="G19" s="36"/>
      <c r="H19" s="36"/>
      <c r="I19" s="183"/>
      <c r="J19" s="159"/>
      <c r="K19" s="153" t="s">
        <v>15</v>
      </c>
      <c r="L19" s="159"/>
      <c r="M19" s="159"/>
      <c r="N19" s="153" t="s">
        <v>12</v>
      </c>
      <c r="O19" s="159"/>
      <c r="P19" s="159"/>
      <c r="Q19" s="153" t="s">
        <v>11</v>
      </c>
      <c r="R19" s="163" t="s">
        <v>20</v>
      </c>
      <c r="S19" s="165" t="str">
        <f>IF(OR(I19="",L19="",O19=""),"",DATE(I19,L19,O19))</f>
        <v/>
      </c>
      <c r="T19" s="169" t="s">
        <v>21</v>
      </c>
      <c r="U19" s="161"/>
      <c r="V19" s="159"/>
      <c r="W19" s="153" t="s">
        <v>22</v>
      </c>
      <c r="X19" s="155"/>
      <c r="Y19" s="156"/>
      <c r="Z19" s="151" t="s">
        <v>23</v>
      </c>
      <c r="AB19" s="13" t="s">
        <v>57</v>
      </c>
      <c r="AS19" s="37"/>
    </row>
    <row r="20" spans="1:45" ht="12" customHeight="1" x14ac:dyDescent="0.15">
      <c r="E20" s="36"/>
      <c r="F20" s="36"/>
      <c r="G20" s="36"/>
      <c r="H20" s="36"/>
      <c r="I20" s="184"/>
      <c r="J20" s="160"/>
      <c r="K20" s="154"/>
      <c r="L20" s="160"/>
      <c r="M20" s="160"/>
      <c r="N20" s="154"/>
      <c r="O20" s="160"/>
      <c r="P20" s="160"/>
      <c r="Q20" s="154"/>
      <c r="R20" s="164"/>
      <c r="S20" s="166"/>
      <c r="T20" s="170"/>
      <c r="U20" s="162"/>
      <c r="V20" s="160"/>
      <c r="W20" s="154"/>
      <c r="X20" s="157"/>
      <c r="Y20" s="158"/>
      <c r="Z20" s="152"/>
      <c r="AS20" s="37"/>
    </row>
    <row r="21" spans="1:45" ht="12" customHeight="1" x14ac:dyDescent="0.15">
      <c r="E21" s="36"/>
      <c r="F21" s="36"/>
      <c r="G21" s="36"/>
      <c r="H21" s="36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9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</row>
    <row r="22" spans="1:45" ht="12" customHeight="1" x14ac:dyDescent="0.15">
      <c r="B22" s="9" t="s">
        <v>109</v>
      </c>
      <c r="E22" s="36"/>
      <c r="F22" s="36"/>
      <c r="G22" s="36"/>
      <c r="H22" s="36"/>
      <c r="I22" s="183"/>
      <c r="J22" s="159"/>
      <c r="K22" s="153" t="s">
        <v>15</v>
      </c>
      <c r="L22" s="159"/>
      <c r="M22" s="159"/>
      <c r="N22" s="153" t="s">
        <v>12</v>
      </c>
      <c r="O22" s="159"/>
      <c r="P22" s="159"/>
      <c r="Q22" s="153" t="s">
        <v>11</v>
      </c>
      <c r="R22" s="163" t="s">
        <v>20</v>
      </c>
      <c r="S22" s="165" t="str">
        <f>IF(OR(I22="",L22="",O22=""),"",DATE(I22,L22,O22))</f>
        <v/>
      </c>
      <c r="T22" s="169" t="s">
        <v>21</v>
      </c>
      <c r="U22" s="161"/>
      <c r="V22" s="159"/>
      <c r="W22" s="153" t="s">
        <v>22</v>
      </c>
      <c r="X22" s="155"/>
      <c r="Y22" s="156"/>
      <c r="Z22" s="151" t="s">
        <v>23</v>
      </c>
      <c r="AB22" s="13" t="s">
        <v>57</v>
      </c>
    </row>
    <row r="23" spans="1:45" ht="12" customHeight="1" x14ac:dyDescent="0.15">
      <c r="E23" s="36"/>
      <c r="F23" s="36"/>
      <c r="G23" s="36"/>
      <c r="H23" s="36"/>
      <c r="I23" s="184"/>
      <c r="J23" s="160"/>
      <c r="K23" s="154"/>
      <c r="L23" s="160"/>
      <c r="M23" s="160"/>
      <c r="N23" s="154"/>
      <c r="O23" s="160"/>
      <c r="P23" s="160"/>
      <c r="Q23" s="154"/>
      <c r="R23" s="164"/>
      <c r="S23" s="166"/>
      <c r="T23" s="170"/>
      <c r="U23" s="162"/>
      <c r="V23" s="160"/>
      <c r="W23" s="154"/>
      <c r="X23" s="157"/>
      <c r="Y23" s="158"/>
      <c r="Z23" s="152"/>
    </row>
    <row r="25" spans="1:45" s="9" customFormat="1" ht="12" customHeight="1" x14ac:dyDescent="0.15">
      <c r="B25" s="9" t="s">
        <v>29</v>
      </c>
      <c r="I25" s="111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112"/>
      <c r="U25" s="113"/>
      <c r="V25" s="10" t="s">
        <v>44</v>
      </c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J25" s="9" t="s">
        <v>30</v>
      </c>
      <c r="AK25" s="13"/>
    </row>
    <row r="26" spans="1:45" s="9" customFormat="1" ht="12" customHeight="1" x14ac:dyDescent="0.15">
      <c r="B26" s="9" t="s">
        <v>31</v>
      </c>
      <c r="I26" s="114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6"/>
      <c r="V26" s="10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2"/>
      <c r="AJ26" s="9" t="s">
        <v>32</v>
      </c>
    </row>
    <row r="27" spans="1:45" s="9" customFormat="1" ht="12" customHeight="1" x14ac:dyDescent="0.15">
      <c r="I27" s="117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9"/>
    </row>
    <row r="28" spans="1:45" s="9" customFormat="1" ht="12" customHeight="1" x14ac:dyDescent="0.15">
      <c r="B28" s="9" t="s">
        <v>13</v>
      </c>
      <c r="I28" s="120"/>
      <c r="J28" s="121"/>
      <c r="K28" s="121"/>
      <c r="L28" s="121"/>
      <c r="M28" s="121"/>
      <c r="N28" s="121"/>
      <c r="O28" s="121"/>
      <c r="P28" s="121"/>
      <c r="Q28" s="121"/>
      <c r="R28" s="121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  <c r="AD28" s="121"/>
      <c r="AE28" s="121"/>
      <c r="AF28" s="121"/>
      <c r="AG28" s="121"/>
      <c r="AH28" s="122"/>
    </row>
    <row r="29" spans="1:45" s="9" customFormat="1" ht="12" customHeight="1" x14ac:dyDescent="0.15">
      <c r="I29" s="120"/>
      <c r="J29" s="121"/>
      <c r="K29" s="121"/>
      <c r="L29" s="121"/>
      <c r="M29" s="121"/>
      <c r="N29" s="121"/>
      <c r="O29" s="121"/>
      <c r="P29" s="121"/>
      <c r="Q29" s="121"/>
      <c r="R29" s="121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  <c r="AD29" s="121"/>
      <c r="AE29" s="121"/>
      <c r="AF29" s="121"/>
      <c r="AG29" s="121"/>
      <c r="AH29" s="122"/>
    </row>
    <row r="30" spans="1:45" s="9" customFormat="1" ht="12" customHeight="1" x14ac:dyDescent="0.15">
      <c r="I30" s="120"/>
      <c r="J30" s="121"/>
      <c r="K30" s="121"/>
      <c r="L30" s="121"/>
      <c r="M30" s="121"/>
      <c r="N30" s="121"/>
      <c r="O30" s="121"/>
      <c r="P30" s="121"/>
      <c r="Q30" s="121"/>
      <c r="R30" s="121"/>
      <c r="S30" s="121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  <c r="AD30" s="121"/>
      <c r="AE30" s="121"/>
      <c r="AF30" s="121"/>
      <c r="AG30" s="121"/>
      <c r="AH30" s="122"/>
    </row>
    <row r="31" spans="1:45" s="9" customFormat="1" ht="12" customHeight="1" x14ac:dyDescent="0.15">
      <c r="I31" s="120"/>
      <c r="J31" s="121"/>
      <c r="K31" s="121"/>
      <c r="L31" s="121"/>
      <c r="M31" s="121"/>
      <c r="N31" s="121"/>
      <c r="O31" s="121"/>
      <c r="P31" s="121"/>
      <c r="Q31" s="121"/>
      <c r="R31" s="121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  <c r="AD31" s="121"/>
      <c r="AE31" s="121"/>
      <c r="AF31" s="121"/>
      <c r="AG31" s="121"/>
      <c r="AH31" s="122"/>
    </row>
    <row r="32" spans="1:45" s="9" customFormat="1" ht="12" customHeight="1" x14ac:dyDescent="0.15">
      <c r="I32" s="123"/>
      <c r="J32" s="124"/>
      <c r="K32" s="124"/>
      <c r="L32" s="124"/>
      <c r="M32" s="124"/>
      <c r="N32" s="124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5"/>
    </row>
    <row r="33" spans="1:37" s="9" customFormat="1" ht="12" customHeight="1" x14ac:dyDescent="0.15">
      <c r="I33" s="39" t="s">
        <v>54</v>
      </c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</row>
    <row r="34" spans="1:37" s="9" customFormat="1" ht="12" customHeight="1" thickBot="1" x14ac:dyDescent="0.2">
      <c r="I34" s="39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</row>
    <row r="35" spans="1:37" s="9" customFormat="1" ht="15" customHeight="1" thickTop="1" thickBot="1" x14ac:dyDescent="0.2">
      <c r="A35" s="41" t="s">
        <v>110</v>
      </c>
      <c r="B35" s="42"/>
      <c r="C35" s="42"/>
      <c r="D35" s="42"/>
      <c r="E35" s="42"/>
      <c r="F35" s="42"/>
      <c r="G35" s="42"/>
      <c r="H35" s="43"/>
      <c r="AK35" s="13"/>
    </row>
    <row r="36" spans="1:37" s="9" customFormat="1" ht="12" customHeight="1" thickTop="1" x14ac:dyDescent="0.15"/>
    <row r="37" spans="1:37" s="9" customFormat="1" ht="12" customHeight="1" x14ac:dyDescent="0.15">
      <c r="A37" s="13"/>
      <c r="B37" s="13"/>
      <c r="I37" s="200" t="s">
        <v>111</v>
      </c>
      <c r="J37" s="201"/>
      <c r="K37" s="201"/>
      <c r="L37" s="201"/>
      <c r="M37" s="201"/>
      <c r="N37" s="201"/>
      <c r="O37" s="201"/>
      <c r="P37" s="201"/>
      <c r="Q37" s="201"/>
      <c r="R37" s="201"/>
      <c r="S37" s="201"/>
      <c r="T37" s="201"/>
      <c r="U37" s="93"/>
      <c r="V37" s="60"/>
      <c r="W37" s="60"/>
      <c r="X37" s="60"/>
      <c r="AA37" s="67"/>
      <c r="AB37" s="67"/>
      <c r="AC37" s="67"/>
      <c r="AD37" s="67"/>
      <c r="AE37" s="67"/>
      <c r="AF37" s="67"/>
      <c r="AG37" s="67"/>
      <c r="AI37" s="68"/>
      <c r="AJ37" s="71" t="b">
        <v>0</v>
      </c>
      <c r="AK37" s="9" t="s">
        <v>51</v>
      </c>
    </row>
    <row r="38" spans="1:37" s="9" customFormat="1" ht="12" customHeight="1" x14ac:dyDescent="0.15">
      <c r="B38" s="13"/>
      <c r="I38" s="202"/>
      <c r="J38" s="203"/>
      <c r="K38" s="203"/>
      <c r="L38" s="203"/>
      <c r="M38" s="203"/>
      <c r="N38" s="203"/>
      <c r="O38" s="203"/>
      <c r="P38" s="203"/>
      <c r="Q38" s="203"/>
      <c r="R38" s="203"/>
      <c r="S38" s="203"/>
      <c r="T38" s="203"/>
      <c r="U38" s="93"/>
      <c r="V38" s="60"/>
      <c r="W38" s="60"/>
      <c r="X38" s="60"/>
      <c r="AA38" s="67"/>
      <c r="AB38" s="67"/>
      <c r="AC38" s="67"/>
      <c r="AD38" s="67"/>
      <c r="AE38" s="67"/>
      <c r="AF38" s="67"/>
      <c r="AG38" s="67"/>
      <c r="AH38" s="67"/>
      <c r="AJ38" s="68"/>
      <c r="AK38" s="9" t="s">
        <v>64</v>
      </c>
    </row>
    <row r="39" spans="1:37" s="9" customFormat="1" ht="12" customHeight="1" x14ac:dyDescent="0.15">
      <c r="I39" s="39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J39" s="28"/>
    </row>
    <row r="40" spans="1:37" s="9" customFormat="1" ht="12" customHeight="1" thickBot="1" x14ac:dyDescent="0.2"/>
    <row r="41" spans="1:37" ht="15" customHeight="1" thickTop="1" thickBot="1" x14ac:dyDescent="0.2">
      <c r="A41" s="41" t="s">
        <v>42</v>
      </c>
      <c r="B41" s="44"/>
      <c r="C41" s="44"/>
      <c r="D41" s="44"/>
      <c r="E41" s="44"/>
      <c r="F41" s="44"/>
      <c r="G41" s="44"/>
      <c r="H41" s="45"/>
      <c r="AK41" s="37"/>
    </row>
    <row r="42" spans="1:37" ht="12" customHeight="1" thickTop="1" x14ac:dyDescent="0.15">
      <c r="AK42" s="37"/>
    </row>
    <row r="43" spans="1:37" ht="12" customHeight="1" x14ac:dyDescent="0.15">
      <c r="B43" s="9" t="s">
        <v>104</v>
      </c>
      <c r="H43" s="32"/>
      <c r="I43" s="185"/>
      <c r="J43" s="186"/>
      <c r="K43" s="186"/>
      <c r="L43" s="186"/>
      <c r="M43" s="186"/>
      <c r="N43" s="186"/>
      <c r="O43" s="186"/>
      <c r="P43" s="187"/>
      <c r="Q43" s="92"/>
      <c r="R43" s="92"/>
      <c r="S43" s="92"/>
      <c r="T43" s="92"/>
      <c r="U43" s="92"/>
      <c r="V43" s="92"/>
      <c r="W43" s="92"/>
      <c r="X43" s="92"/>
      <c r="AJ43" s="70" t="b">
        <v>0</v>
      </c>
      <c r="AK43" s="72" t="s">
        <v>77</v>
      </c>
    </row>
    <row r="44" spans="1:37" ht="12" customHeight="1" x14ac:dyDescent="0.15">
      <c r="H44" s="32"/>
      <c r="I44" s="188"/>
      <c r="J44" s="189"/>
      <c r="K44" s="189"/>
      <c r="L44" s="189"/>
      <c r="M44" s="189"/>
      <c r="N44" s="189"/>
      <c r="O44" s="189"/>
      <c r="P44" s="190"/>
      <c r="Q44" s="92"/>
      <c r="R44" s="92"/>
      <c r="S44" s="92"/>
      <c r="T44" s="92"/>
      <c r="U44" s="92"/>
      <c r="V44" s="92"/>
      <c r="W44" s="92"/>
      <c r="X44" s="92"/>
      <c r="AK44" s="72" t="s">
        <v>78</v>
      </c>
    </row>
    <row r="45" spans="1:37" ht="12" customHeight="1" x14ac:dyDescent="0.15">
      <c r="AK45" s="9"/>
    </row>
    <row r="46" spans="1:37" ht="12" customHeight="1" x14ac:dyDescent="0.15">
      <c r="B46" s="9" t="s">
        <v>43</v>
      </c>
      <c r="H46" s="32"/>
      <c r="I46" s="167"/>
      <c r="J46" s="167"/>
      <c r="K46" s="167"/>
      <c r="L46" s="167"/>
      <c r="M46" s="167"/>
      <c r="N46" s="167"/>
      <c r="O46" s="167"/>
      <c r="P46" s="167"/>
      <c r="Q46" s="46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7"/>
      <c r="AJ46" s="70" t="b">
        <v>0</v>
      </c>
      <c r="AK46" s="9"/>
    </row>
    <row r="47" spans="1:37" ht="12" customHeight="1" x14ac:dyDescent="0.15">
      <c r="H47" s="32"/>
      <c r="I47" s="168"/>
      <c r="J47" s="168"/>
      <c r="K47" s="168"/>
      <c r="L47" s="168"/>
      <c r="M47" s="168"/>
      <c r="N47" s="168"/>
      <c r="O47" s="168"/>
      <c r="P47" s="168"/>
      <c r="Q47" s="46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47"/>
      <c r="AG47" s="47"/>
      <c r="AH47" s="47"/>
    </row>
    <row r="48" spans="1:37" ht="12" customHeight="1" x14ac:dyDescent="0.15">
      <c r="AK48" s="9"/>
    </row>
    <row r="49" spans="2:37" ht="12" customHeight="1" x14ac:dyDescent="0.15">
      <c r="B49" s="13" t="s">
        <v>5</v>
      </c>
      <c r="H49" s="32"/>
      <c r="I49" s="128"/>
      <c r="J49" s="129"/>
      <c r="K49" s="129"/>
      <c r="L49" s="129"/>
      <c r="M49" s="129"/>
      <c r="N49" s="129"/>
      <c r="O49" s="129"/>
      <c r="P49" s="129"/>
      <c r="Q49" s="129"/>
      <c r="R49" s="129"/>
      <c r="S49" s="129"/>
      <c r="T49" s="129"/>
      <c r="U49" s="129"/>
      <c r="V49" s="129"/>
      <c r="W49" s="129"/>
      <c r="X49" s="129"/>
      <c r="Y49" s="129"/>
      <c r="Z49" s="129"/>
      <c r="AA49" s="129"/>
      <c r="AB49" s="129"/>
      <c r="AC49" s="129"/>
      <c r="AD49" s="129"/>
      <c r="AE49" s="129"/>
      <c r="AF49" s="129"/>
      <c r="AG49" s="129"/>
      <c r="AH49" s="130"/>
      <c r="AJ49" s="70" t="b">
        <v>0</v>
      </c>
      <c r="AK49" s="37"/>
    </row>
    <row r="50" spans="2:37" ht="12" customHeight="1" x14ac:dyDescent="0.15">
      <c r="B50" s="13" t="s">
        <v>17</v>
      </c>
      <c r="H50" s="32"/>
      <c r="I50" s="131"/>
      <c r="J50" s="132"/>
      <c r="K50" s="132"/>
      <c r="L50" s="132"/>
      <c r="M50" s="132"/>
      <c r="N50" s="132"/>
      <c r="O50" s="132"/>
      <c r="P50" s="132"/>
      <c r="Q50" s="132"/>
      <c r="R50" s="132"/>
      <c r="S50" s="132"/>
      <c r="T50" s="132"/>
      <c r="U50" s="132"/>
      <c r="V50" s="132"/>
      <c r="W50" s="132"/>
      <c r="X50" s="132"/>
      <c r="Y50" s="132"/>
      <c r="Z50" s="132"/>
      <c r="AA50" s="132"/>
      <c r="AB50" s="132"/>
      <c r="AC50" s="132"/>
      <c r="AD50" s="132"/>
      <c r="AE50" s="132"/>
      <c r="AF50" s="132"/>
      <c r="AG50" s="132"/>
      <c r="AH50" s="133"/>
      <c r="AK50" s="37"/>
    </row>
    <row r="51" spans="2:37" ht="12" customHeight="1" x14ac:dyDescent="0.15">
      <c r="E51" s="32"/>
      <c r="F51" s="32"/>
      <c r="G51" s="32"/>
      <c r="H51" s="32"/>
      <c r="I51" s="134"/>
      <c r="J51" s="135"/>
      <c r="K51" s="135"/>
      <c r="L51" s="135"/>
      <c r="M51" s="135"/>
      <c r="N51" s="135"/>
      <c r="O51" s="135"/>
      <c r="P51" s="135"/>
      <c r="Q51" s="135"/>
      <c r="R51" s="135"/>
      <c r="S51" s="135"/>
      <c r="T51" s="135"/>
      <c r="U51" s="135"/>
      <c r="V51" s="135"/>
      <c r="W51" s="135"/>
      <c r="X51" s="135"/>
      <c r="Y51" s="135"/>
      <c r="Z51" s="135"/>
      <c r="AA51" s="135"/>
      <c r="AB51" s="135"/>
      <c r="AC51" s="135"/>
      <c r="AD51" s="135"/>
      <c r="AE51" s="135"/>
      <c r="AF51" s="135"/>
      <c r="AG51" s="135"/>
      <c r="AH51" s="136"/>
      <c r="AK51" s="37"/>
    </row>
    <row r="52" spans="2:37" ht="12" customHeight="1" x14ac:dyDescent="0.15">
      <c r="E52" s="32"/>
      <c r="F52" s="32"/>
      <c r="G52" s="32"/>
      <c r="H52" s="32"/>
      <c r="I52" s="9" t="s">
        <v>55</v>
      </c>
      <c r="J52" s="32"/>
      <c r="K52" s="32"/>
      <c r="AK52" s="37"/>
    </row>
    <row r="53" spans="2:37" ht="12" customHeight="1" x14ac:dyDescent="0.15">
      <c r="E53" s="32"/>
      <c r="F53" s="32"/>
      <c r="G53" s="32"/>
      <c r="H53" s="32"/>
      <c r="I53" s="9"/>
      <c r="J53" s="32"/>
      <c r="K53" s="32"/>
      <c r="AK53" s="37"/>
    </row>
    <row r="54" spans="2:37" ht="12" customHeight="1" x14ac:dyDescent="0.15">
      <c r="B54" s="9" t="s">
        <v>38</v>
      </c>
      <c r="E54" s="32"/>
      <c r="F54" s="32"/>
      <c r="G54" s="32"/>
      <c r="H54" s="32"/>
      <c r="I54" s="128"/>
      <c r="J54" s="129"/>
      <c r="K54" s="129"/>
      <c r="L54" s="129"/>
      <c r="M54" s="129"/>
      <c r="N54" s="129"/>
      <c r="O54" s="129"/>
      <c r="P54" s="129"/>
      <c r="Q54" s="129"/>
      <c r="R54" s="129"/>
      <c r="S54" s="129"/>
      <c r="T54" s="129"/>
      <c r="U54" s="129"/>
      <c r="V54" s="129"/>
      <c r="W54" s="129"/>
      <c r="X54" s="129"/>
      <c r="Y54" s="129"/>
      <c r="Z54" s="129"/>
      <c r="AA54" s="129"/>
      <c r="AB54" s="129"/>
      <c r="AC54" s="129"/>
      <c r="AD54" s="129"/>
      <c r="AE54" s="129"/>
      <c r="AF54" s="129"/>
      <c r="AG54" s="129"/>
      <c r="AH54" s="137"/>
      <c r="AI54" s="47"/>
      <c r="AJ54" s="70" t="b">
        <v>0</v>
      </c>
      <c r="AK54" s="37"/>
    </row>
    <row r="55" spans="2:37" ht="12" customHeight="1" x14ac:dyDescent="0.15">
      <c r="E55" s="32"/>
      <c r="F55" s="32"/>
      <c r="G55" s="32"/>
      <c r="H55" s="32"/>
      <c r="I55" s="131"/>
      <c r="J55" s="138"/>
      <c r="K55" s="138"/>
      <c r="L55" s="138"/>
      <c r="M55" s="138"/>
      <c r="N55" s="138"/>
      <c r="O55" s="138"/>
      <c r="P55" s="138"/>
      <c r="Q55" s="138"/>
      <c r="R55" s="138"/>
      <c r="S55" s="138"/>
      <c r="T55" s="138"/>
      <c r="U55" s="138"/>
      <c r="V55" s="138"/>
      <c r="W55" s="138"/>
      <c r="X55" s="138"/>
      <c r="Y55" s="138"/>
      <c r="Z55" s="138"/>
      <c r="AA55" s="138"/>
      <c r="AB55" s="138"/>
      <c r="AC55" s="138"/>
      <c r="AD55" s="138"/>
      <c r="AE55" s="138"/>
      <c r="AF55" s="138"/>
      <c r="AG55" s="138"/>
      <c r="AH55" s="139"/>
      <c r="AI55" s="47"/>
      <c r="AK55" s="37"/>
    </row>
    <row r="56" spans="2:37" ht="12" customHeight="1" x14ac:dyDescent="0.15">
      <c r="E56" s="32"/>
      <c r="F56" s="32"/>
      <c r="G56" s="32"/>
      <c r="H56" s="32"/>
      <c r="I56" s="134"/>
      <c r="J56" s="135"/>
      <c r="K56" s="135"/>
      <c r="L56" s="135"/>
      <c r="M56" s="135"/>
      <c r="N56" s="135"/>
      <c r="O56" s="135"/>
      <c r="P56" s="135"/>
      <c r="Q56" s="135"/>
      <c r="R56" s="135"/>
      <c r="S56" s="135"/>
      <c r="T56" s="135"/>
      <c r="U56" s="135"/>
      <c r="V56" s="135"/>
      <c r="W56" s="135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40"/>
      <c r="AI56" s="47"/>
      <c r="AK56" s="37"/>
    </row>
    <row r="57" spans="2:37" ht="12" customHeight="1" x14ac:dyDescent="0.15">
      <c r="E57" s="32"/>
      <c r="F57" s="32"/>
      <c r="G57" s="32"/>
      <c r="H57" s="32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7"/>
      <c r="AK57" s="37"/>
    </row>
    <row r="58" spans="2:37" ht="12" customHeight="1" x14ac:dyDescent="0.15">
      <c r="B58" s="9" t="s">
        <v>39</v>
      </c>
      <c r="E58" s="32"/>
      <c r="F58" s="32"/>
      <c r="G58" s="32"/>
      <c r="H58" s="32"/>
      <c r="I58" s="128"/>
      <c r="J58" s="129"/>
      <c r="K58" s="129"/>
      <c r="L58" s="129"/>
      <c r="M58" s="129"/>
      <c r="N58" s="129"/>
      <c r="O58" s="129"/>
      <c r="P58" s="129"/>
      <c r="Q58" s="129"/>
      <c r="R58" s="129"/>
      <c r="S58" s="129"/>
      <c r="T58" s="129"/>
      <c r="U58" s="129"/>
      <c r="V58" s="129"/>
      <c r="W58" s="129"/>
      <c r="X58" s="129"/>
      <c r="Y58" s="129"/>
      <c r="Z58" s="129"/>
      <c r="AA58" s="129"/>
      <c r="AB58" s="129"/>
      <c r="AC58" s="129"/>
      <c r="AD58" s="129"/>
      <c r="AE58" s="129"/>
      <c r="AF58" s="129"/>
      <c r="AG58" s="129"/>
      <c r="AH58" s="137"/>
      <c r="AI58" s="47"/>
      <c r="AJ58" s="70" t="b">
        <v>0</v>
      </c>
      <c r="AK58" s="37"/>
    </row>
    <row r="59" spans="2:37" ht="12" customHeight="1" x14ac:dyDescent="0.15">
      <c r="E59" s="32"/>
      <c r="F59" s="32"/>
      <c r="G59" s="32"/>
      <c r="H59" s="32"/>
      <c r="I59" s="131"/>
      <c r="J59" s="138"/>
      <c r="K59" s="138"/>
      <c r="L59" s="138"/>
      <c r="M59" s="138"/>
      <c r="N59" s="138"/>
      <c r="O59" s="138"/>
      <c r="P59" s="138"/>
      <c r="Q59" s="138"/>
      <c r="R59" s="138"/>
      <c r="S59" s="138"/>
      <c r="T59" s="138"/>
      <c r="U59" s="138"/>
      <c r="V59" s="138"/>
      <c r="W59" s="138"/>
      <c r="X59" s="138"/>
      <c r="Y59" s="138"/>
      <c r="Z59" s="138"/>
      <c r="AA59" s="138"/>
      <c r="AB59" s="138"/>
      <c r="AC59" s="138"/>
      <c r="AD59" s="138"/>
      <c r="AE59" s="138"/>
      <c r="AF59" s="138"/>
      <c r="AG59" s="138"/>
      <c r="AH59" s="139"/>
      <c r="AI59" s="47"/>
      <c r="AK59" s="37"/>
    </row>
    <row r="60" spans="2:37" ht="12" customHeight="1" x14ac:dyDescent="0.15">
      <c r="E60" s="32"/>
      <c r="F60" s="32"/>
      <c r="G60" s="32"/>
      <c r="H60" s="32"/>
      <c r="I60" s="134"/>
      <c r="J60" s="135"/>
      <c r="K60" s="135"/>
      <c r="L60" s="135"/>
      <c r="M60" s="135"/>
      <c r="N60" s="135"/>
      <c r="O60" s="135"/>
      <c r="P60" s="135"/>
      <c r="Q60" s="135"/>
      <c r="R60" s="135"/>
      <c r="S60" s="135"/>
      <c r="T60" s="135"/>
      <c r="U60" s="135"/>
      <c r="V60" s="135"/>
      <c r="W60" s="135"/>
      <c r="X60" s="135"/>
      <c r="Y60" s="135"/>
      <c r="Z60" s="135"/>
      <c r="AA60" s="135"/>
      <c r="AB60" s="135"/>
      <c r="AC60" s="135"/>
      <c r="AD60" s="135"/>
      <c r="AE60" s="135"/>
      <c r="AF60" s="135"/>
      <c r="AG60" s="135"/>
      <c r="AH60" s="140"/>
      <c r="AI60" s="47"/>
      <c r="AK60" s="37"/>
    </row>
    <row r="61" spans="2:37" ht="12" customHeight="1" x14ac:dyDescent="0.15">
      <c r="E61" s="32"/>
      <c r="F61" s="32"/>
      <c r="G61" s="32"/>
      <c r="H61" s="32"/>
      <c r="I61" s="33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50"/>
      <c r="AI61" s="50"/>
      <c r="AK61" s="37"/>
    </row>
    <row r="62" spans="2:37" ht="12" customHeight="1" x14ac:dyDescent="0.15">
      <c r="B62" s="9" t="s">
        <v>40</v>
      </c>
      <c r="E62" s="32"/>
      <c r="F62" s="32"/>
      <c r="G62" s="32"/>
      <c r="H62" s="32"/>
      <c r="I62" s="128"/>
      <c r="J62" s="129"/>
      <c r="K62" s="129"/>
      <c r="L62" s="129"/>
      <c r="M62" s="129"/>
      <c r="N62" s="129"/>
      <c r="O62" s="129"/>
      <c r="P62" s="129"/>
      <c r="Q62" s="129"/>
      <c r="R62" s="129"/>
      <c r="S62" s="129"/>
      <c r="T62" s="129"/>
      <c r="U62" s="129"/>
      <c r="V62" s="129"/>
      <c r="W62" s="129"/>
      <c r="X62" s="129"/>
      <c r="Y62" s="129"/>
      <c r="Z62" s="129"/>
      <c r="AA62" s="129"/>
      <c r="AB62" s="129"/>
      <c r="AC62" s="129"/>
      <c r="AD62" s="129"/>
      <c r="AE62" s="129"/>
      <c r="AF62" s="129"/>
      <c r="AG62" s="129"/>
      <c r="AH62" s="137"/>
      <c r="AI62" s="47"/>
      <c r="AJ62" s="70" t="b">
        <v>0</v>
      </c>
      <c r="AK62" s="37"/>
    </row>
    <row r="63" spans="2:37" ht="12" customHeight="1" x14ac:dyDescent="0.15">
      <c r="E63" s="32"/>
      <c r="F63" s="32"/>
      <c r="G63" s="32"/>
      <c r="H63" s="32"/>
      <c r="I63" s="131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  <c r="Y63" s="138"/>
      <c r="Z63" s="138"/>
      <c r="AA63" s="138"/>
      <c r="AB63" s="138"/>
      <c r="AC63" s="138"/>
      <c r="AD63" s="138"/>
      <c r="AE63" s="138"/>
      <c r="AF63" s="138"/>
      <c r="AG63" s="138"/>
      <c r="AH63" s="139"/>
      <c r="AI63" s="47"/>
      <c r="AK63" s="37"/>
    </row>
    <row r="64" spans="2:37" ht="12" customHeight="1" x14ac:dyDescent="0.15">
      <c r="E64" s="32"/>
      <c r="F64" s="32"/>
      <c r="G64" s="32"/>
      <c r="H64" s="32"/>
      <c r="I64" s="134"/>
      <c r="J64" s="135"/>
      <c r="K64" s="135"/>
      <c r="L64" s="135"/>
      <c r="M64" s="135"/>
      <c r="N64" s="135"/>
      <c r="O64" s="135"/>
      <c r="P64" s="135"/>
      <c r="Q64" s="135"/>
      <c r="R64" s="135"/>
      <c r="S64" s="135"/>
      <c r="T64" s="135"/>
      <c r="U64" s="135"/>
      <c r="V64" s="135"/>
      <c r="W64" s="135"/>
      <c r="X64" s="135"/>
      <c r="Y64" s="135"/>
      <c r="Z64" s="135"/>
      <c r="AA64" s="135"/>
      <c r="AB64" s="135"/>
      <c r="AC64" s="135"/>
      <c r="AD64" s="135"/>
      <c r="AE64" s="135"/>
      <c r="AF64" s="135"/>
      <c r="AG64" s="135"/>
      <c r="AH64" s="140"/>
      <c r="AI64" s="47"/>
      <c r="AK64" s="37"/>
    </row>
    <row r="65" spans="1:37" ht="12" customHeight="1" x14ac:dyDescent="0.15">
      <c r="E65" s="32"/>
      <c r="F65" s="32"/>
      <c r="G65" s="32"/>
      <c r="H65" s="32"/>
      <c r="I65" s="33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50"/>
      <c r="AI65" s="50"/>
      <c r="AK65" s="37"/>
    </row>
    <row r="66" spans="1:37" ht="12" customHeight="1" x14ac:dyDescent="0.15">
      <c r="B66" s="9" t="s">
        <v>41</v>
      </c>
      <c r="E66" s="32"/>
      <c r="F66" s="32"/>
      <c r="G66" s="32"/>
      <c r="H66" s="32"/>
      <c r="I66" s="128"/>
      <c r="J66" s="129"/>
      <c r="K66" s="129"/>
      <c r="L66" s="129"/>
      <c r="M66" s="129"/>
      <c r="N66" s="129"/>
      <c r="O66" s="129"/>
      <c r="P66" s="129"/>
      <c r="Q66" s="129"/>
      <c r="R66" s="129"/>
      <c r="S66" s="129"/>
      <c r="T66" s="129"/>
      <c r="U66" s="129"/>
      <c r="V66" s="129"/>
      <c r="W66" s="129"/>
      <c r="X66" s="129"/>
      <c r="Y66" s="129"/>
      <c r="Z66" s="129"/>
      <c r="AA66" s="129"/>
      <c r="AB66" s="129"/>
      <c r="AC66" s="129"/>
      <c r="AD66" s="129"/>
      <c r="AE66" s="129"/>
      <c r="AF66" s="129"/>
      <c r="AG66" s="129"/>
      <c r="AH66" s="137"/>
      <c r="AI66" s="47"/>
      <c r="AJ66" s="70" t="b">
        <v>0</v>
      </c>
      <c r="AK66" s="37"/>
    </row>
    <row r="67" spans="1:37" ht="12" customHeight="1" x14ac:dyDescent="0.15">
      <c r="E67" s="32"/>
      <c r="F67" s="32"/>
      <c r="G67" s="32"/>
      <c r="H67" s="32"/>
      <c r="I67" s="131"/>
      <c r="J67" s="138"/>
      <c r="K67" s="138"/>
      <c r="L67" s="138"/>
      <c r="M67" s="138"/>
      <c r="N67" s="138"/>
      <c r="O67" s="138"/>
      <c r="P67" s="138"/>
      <c r="Q67" s="138"/>
      <c r="R67" s="138"/>
      <c r="S67" s="138"/>
      <c r="T67" s="138"/>
      <c r="U67" s="138"/>
      <c r="V67" s="138"/>
      <c r="W67" s="138"/>
      <c r="X67" s="138"/>
      <c r="Y67" s="138"/>
      <c r="Z67" s="138"/>
      <c r="AA67" s="138"/>
      <c r="AB67" s="138"/>
      <c r="AC67" s="138"/>
      <c r="AD67" s="138"/>
      <c r="AE67" s="138"/>
      <c r="AF67" s="138"/>
      <c r="AG67" s="138"/>
      <c r="AH67" s="139"/>
      <c r="AI67" s="47"/>
      <c r="AK67" s="37"/>
    </row>
    <row r="68" spans="1:37" ht="12" customHeight="1" x14ac:dyDescent="0.15">
      <c r="E68" s="32"/>
      <c r="F68" s="32"/>
      <c r="G68" s="32"/>
      <c r="H68" s="32"/>
      <c r="I68" s="134"/>
      <c r="J68" s="135"/>
      <c r="K68" s="135"/>
      <c r="L68" s="135"/>
      <c r="M68" s="135"/>
      <c r="N68" s="135"/>
      <c r="O68" s="135"/>
      <c r="P68" s="135"/>
      <c r="Q68" s="135"/>
      <c r="R68" s="135"/>
      <c r="S68" s="135"/>
      <c r="T68" s="135"/>
      <c r="U68" s="135"/>
      <c r="V68" s="135"/>
      <c r="W68" s="135"/>
      <c r="X68" s="135"/>
      <c r="Y68" s="135"/>
      <c r="Z68" s="135"/>
      <c r="AA68" s="135"/>
      <c r="AB68" s="135"/>
      <c r="AC68" s="135"/>
      <c r="AD68" s="135"/>
      <c r="AE68" s="135"/>
      <c r="AF68" s="135"/>
      <c r="AG68" s="135"/>
      <c r="AH68" s="140"/>
      <c r="AI68" s="47"/>
      <c r="AK68" s="37"/>
    </row>
    <row r="69" spans="1:37" ht="12" customHeight="1" x14ac:dyDescent="0.15">
      <c r="E69" s="32"/>
      <c r="F69" s="32"/>
      <c r="G69" s="32"/>
      <c r="H69" s="32"/>
      <c r="I69" s="9" t="s">
        <v>56</v>
      </c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50"/>
      <c r="AI69" s="50"/>
      <c r="AK69" s="37"/>
    </row>
    <row r="70" spans="1:37" ht="12" customHeight="1" thickBot="1" x14ac:dyDescent="0.2">
      <c r="E70" s="32"/>
      <c r="F70" s="32"/>
      <c r="G70" s="32"/>
      <c r="H70" s="32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50"/>
      <c r="AI70" s="50"/>
      <c r="AK70" s="37"/>
    </row>
    <row r="71" spans="1:37" ht="15" customHeight="1" thickTop="1" thickBot="1" x14ac:dyDescent="0.2">
      <c r="A71" s="41" t="s">
        <v>6</v>
      </c>
      <c r="B71" s="44"/>
      <c r="C71" s="44"/>
      <c r="D71" s="44"/>
      <c r="E71" s="44"/>
      <c r="F71" s="44"/>
      <c r="G71" s="44"/>
      <c r="H71" s="45"/>
      <c r="AK71" s="37"/>
    </row>
    <row r="72" spans="1:37" ht="12" customHeight="1" thickTop="1" x14ac:dyDescent="0.15">
      <c r="A72" s="29"/>
      <c r="AK72" s="37"/>
    </row>
    <row r="73" spans="1:37" ht="12" customHeight="1" x14ac:dyDescent="0.15">
      <c r="B73" s="13" t="s">
        <v>18</v>
      </c>
      <c r="I73" s="110" t="s">
        <v>48</v>
      </c>
      <c r="J73" s="110" t="s">
        <v>49</v>
      </c>
      <c r="K73" s="110" t="s">
        <v>45</v>
      </c>
      <c r="L73" s="110" t="s">
        <v>46</v>
      </c>
      <c r="M73" s="110" t="s">
        <v>47</v>
      </c>
      <c r="N73" s="173" t="str">
        <f>IF($I$43="卸","O",IF($I$43="メーカー","M",""))</f>
        <v/>
      </c>
      <c r="O73" s="150"/>
      <c r="P73" s="150"/>
      <c r="Q73" s="150"/>
      <c r="S73" s="9" t="s">
        <v>50</v>
      </c>
      <c r="Y73" s="51"/>
      <c r="Z73" s="52"/>
      <c r="AA73" s="52"/>
      <c r="AB73" s="52"/>
      <c r="AC73" s="52"/>
      <c r="AD73" s="53"/>
      <c r="AE73" s="53"/>
      <c r="AF73" s="53"/>
      <c r="AG73" s="53"/>
      <c r="AH73" s="51"/>
      <c r="AI73" s="54"/>
    </row>
    <row r="74" spans="1:37" ht="12" customHeight="1" x14ac:dyDescent="0.15">
      <c r="I74" s="110"/>
      <c r="J74" s="110"/>
      <c r="K74" s="110"/>
      <c r="L74" s="110"/>
      <c r="M74" s="110"/>
      <c r="N74" s="173"/>
      <c r="O74" s="150"/>
      <c r="P74" s="150"/>
      <c r="Q74" s="150"/>
      <c r="Y74" s="51"/>
      <c r="Z74" s="52"/>
      <c r="AA74" s="52"/>
      <c r="AB74" s="52"/>
      <c r="AC74" s="52"/>
      <c r="AD74" s="53"/>
      <c r="AE74" s="53"/>
      <c r="AF74" s="53"/>
      <c r="AG74" s="53"/>
      <c r="AH74" s="51"/>
      <c r="AI74" s="32"/>
      <c r="AK74" s="9" t="s">
        <v>58</v>
      </c>
    </row>
    <row r="75" spans="1:37" s="9" customFormat="1" ht="12" customHeight="1" x14ac:dyDescent="0.15">
      <c r="AK75" s="9" t="s">
        <v>59</v>
      </c>
    </row>
    <row r="76" spans="1:37" s="9" customFormat="1" ht="12" customHeight="1" x14ac:dyDescent="0.15">
      <c r="B76" s="9" t="s">
        <v>65</v>
      </c>
      <c r="I76" s="110">
        <v>0</v>
      </c>
      <c r="J76" s="110">
        <v>0</v>
      </c>
      <c r="K76" s="110">
        <v>3</v>
      </c>
      <c r="L76" s="110">
        <v>5</v>
      </c>
      <c r="M76" s="110">
        <v>0</v>
      </c>
      <c r="N76" s="110">
        <v>9</v>
      </c>
      <c r="O76" s="110">
        <v>4</v>
      </c>
      <c r="P76" s="110">
        <v>7</v>
      </c>
      <c r="Q76" s="110">
        <v>4</v>
      </c>
      <c r="R76" s="110">
        <v>4</v>
      </c>
      <c r="S76" s="110">
        <v>0</v>
      </c>
      <c r="T76" s="110">
        <v>0</v>
      </c>
      <c r="U76" s="110">
        <v>0</v>
      </c>
      <c r="V76" s="110">
        <v>1</v>
      </c>
      <c r="AI76" s="56"/>
      <c r="AJ76" s="71" t="b">
        <v>0</v>
      </c>
      <c r="AK76" s="9" t="s">
        <v>60</v>
      </c>
    </row>
    <row r="77" spans="1:37" s="9" customFormat="1" ht="12" customHeight="1" x14ac:dyDescent="0.15">
      <c r="B77" s="9" t="s">
        <v>103</v>
      </c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AI77" s="56"/>
      <c r="AK77" s="9" t="s">
        <v>62</v>
      </c>
    </row>
    <row r="78" spans="1:37" ht="12" customHeight="1" x14ac:dyDescent="0.15">
      <c r="I78" s="48"/>
      <c r="J78" s="48"/>
      <c r="K78" s="48"/>
      <c r="L78" s="48"/>
      <c r="M78" s="48"/>
      <c r="N78" s="48"/>
      <c r="O78" s="90"/>
      <c r="P78" s="90"/>
      <c r="Q78" s="48"/>
      <c r="R78" s="48"/>
      <c r="S78" s="48"/>
      <c r="T78" s="48"/>
      <c r="U78" s="48"/>
      <c r="V78" s="48"/>
      <c r="Y78" s="57"/>
      <c r="Z78" s="57"/>
      <c r="AA78" s="57"/>
      <c r="AB78" s="57"/>
      <c r="AC78" s="57"/>
      <c r="AD78" s="58"/>
      <c r="AI78" s="59"/>
      <c r="AK78" s="9" t="s">
        <v>61</v>
      </c>
    </row>
    <row r="79" spans="1:37" s="73" customFormat="1" ht="12" customHeight="1" x14ac:dyDescent="0.15">
      <c r="B79" s="9" t="s">
        <v>79</v>
      </c>
      <c r="I79" s="171"/>
      <c r="J79" s="171"/>
      <c r="K79" s="171"/>
      <c r="L79" s="171"/>
      <c r="M79" s="171"/>
      <c r="N79" s="171"/>
      <c r="O79" s="171"/>
      <c r="P79" s="171"/>
      <c r="Q79" s="171"/>
      <c r="R79" s="171"/>
      <c r="S79" s="171"/>
      <c r="T79" s="171"/>
      <c r="U79" s="171"/>
      <c r="V79" s="171"/>
      <c r="W79" s="74"/>
      <c r="X79" s="74"/>
      <c r="AJ79" s="71" t="b">
        <v>0</v>
      </c>
    </row>
    <row r="80" spans="1:37" s="73" customFormat="1" ht="12" customHeight="1" x14ac:dyDescent="0.15">
      <c r="B80" s="9" t="s">
        <v>80</v>
      </c>
      <c r="I80" s="171"/>
      <c r="J80" s="171"/>
      <c r="K80" s="171"/>
      <c r="L80" s="171"/>
      <c r="M80" s="171"/>
      <c r="N80" s="171"/>
      <c r="O80" s="171"/>
      <c r="P80" s="171"/>
      <c r="Q80" s="171"/>
      <c r="R80" s="171"/>
      <c r="S80" s="171"/>
      <c r="T80" s="171"/>
      <c r="U80" s="171"/>
      <c r="V80" s="171"/>
      <c r="W80" s="74"/>
      <c r="X80" s="74"/>
      <c r="AJ80" s="9"/>
      <c r="AK80" s="9"/>
    </row>
    <row r="81" spans="2:37" s="9" customFormat="1" ht="12" customHeight="1" x14ac:dyDescent="0.15">
      <c r="I81" s="75"/>
      <c r="J81" s="75"/>
      <c r="K81" s="75"/>
      <c r="L81" s="75"/>
      <c r="M81" s="75"/>
      <c r="N81" s="75"/>
      <c r="O81" s="75"/>
      <c r="P81" s="75"/>
      <c r="Q81" s="75"/>
      <c r="R81" s="75"/>
      <c r="S81" s="75"/>
      <c r="T81" s="75"/>
      <c r="U81" s="75"/>
      <c r="V81" s="75"/>
      <c r="W81" s="75"/>
      <c r="X81" s="75"/>
      <c r="Y81" s="76"/>
      <c r="Z81" s="76"/>
      <c r="AA81" s="76"/>
      <c r="AB81" s="76"/>
      <c r="AC81" s="76"/>
      <c r="AD81" s="76"/>
      <c r="AE81" s="76"/>
      <c r="AF81" s="76"/>
      <c r="AG81" s="76"/>
      <c r="AH81" s="76"/>
      <c r="AI81" s="77"/>
    </row>
    <row r="82" spans="2:37" s="73" customFormat="1" ht="12" customHeight="1" x14ac:dyDescent="0.15">
      <c r="B82" s="9" t="s">
        <v>26</v>
      </c>
      <c r="I82" s="197"/>
      <c r="J82" s="197"/>
      <c r="K82" s="197"/>
      <c r="L82" s="197"/>
      <c r="M82" s="197"/>
      <c r="N82" s="197"/>
      <c r="O82" s="197"/>
      <c r="P82" s="197"/>
      <c r="Q82" s="197"/>
      <c r="R82" s="197"/>
      <c r="S82" s="197"/>
      <c r="T82" s="197"/>
      <c r="V82" s="9" t="s">
        <v>66</v>
      </c>
      <c r="AJ82" s="71" t="b">
        <v>0</v>
      </c>
      <c r="AK82" s="9"/>
    </row>
    <row r="83" spans="2:37" s="73" customFormat="1" ht="12" customHeight="1" x14ac:dyDescent="0.15">
      <c r="I83" s="197"/>
      <c r="J83" s="197"/>
      <c r="K83" s="197"/>
      <c r="L83" s="197"/>
      <c r="M83" s="197"/>
      <c r="N83" s="197"/>
      <c r="O83" s="197"/>
      <c r="P83" s="197"/>
      <c r="Q83" s="197"/>
      <c r="R83" s="197"/>
      <c r="S83" s="197"/>
      <c r="T83" s="197"/>
      <c r="U83" s="78"/>
      <c r="V83" s="78"/>
      <c r="AJ83" s="9"/>
    </row>
    <row r="84" spans="2:37" s="73" customFormat="1" ht="12" customHeight="1" x14ac:dyDescent="0.15">
      <c r="I84" s="171"/>
      <c r="J84" s="171"/>
      <c r="K84" s="171"/>
      <c r="L84" s="171"/>
      <c r="M84" s="171"/>
      <c r="N84" s="171"/>
      <c r="O84" s="171"/>
      <c r="P84" s="171"/>
      <c r="Q84" s="171"/>
      <c r="R84" s="171"/>
      <c r="S84" s="171"/>
      <c r="T84" s="171"/>
      <c r="V84" s="9" t="s">
        <v>67</v>
      </c>
      <c r="AJ84" s="9"/>
    </row>
    <row r="85" spans="2:37" s="73" customFormat="1" ht="12" customHeight="1" x14ac:dyDescent="0.15">
      <c r="I85" s="171"/>
      <c r="J85" s="171"/>
      <c r="K85" s="171"/>
      <c r="L85" s="171"/>
      <c r="M85" s="171"/>
      <c r="N85" s="171"/>
      <c r="O85" s="171"/>
      <c r="P85" s="171"/>
      <c r="Q85" s="171"/>
      <c r="R85" s="171"/>
      <c r="S85" s="171"/>
      <c r="T85" s="171"/>
      <c r="U85" s="79"/>
      <c r="V85" s="80"/>
      <c r="AJ85" s="9"/>
    </row>
    <row r="86" spans="2:37" s="9" customFormat="1" ht="12" customHeight="1" x14ac:dyDescent="0.15">
      <c r="I86" s="75"/>
      <c r="J86" s="75"/>
      <c r="K86" s="75"/>
      <c r="L86" s="75"/>
      <c r="M86" s="75"/>
      <c r="N86" s="75"/>
      <c r="O86" s="75"/>
      <c r="P86" s="75"/>
      <c r="Q86" s="75"/>
      <c r="R86" s="75"/>
      <c r="S86" s="75"/>
      <c r="T86" s="75"/>
      <c r="U86" s="75"/>
      <c r="V86" s="75"/>
      <c r="W86" s="75"/>
      <c r="X86" s="75"/>
      <c r="Y86" s="76"/>
      <c r="Z86" s="76"/>
      <c r="AA86" s="76"/>
      <c r="AB86" s="76"/>
      <c r="AC86" s="76"/>
      <c r="AD86" s="76"/>
      <c r="AE86" s="76"/>
      <c r="AF86" s="76"/>
      <c r="AG86" s="76"/>
      <c r="AH86" s="76"/>
      <c r="AI86" s="77"/>
      <c r="AK86" s="73"/>
    </row>
    <row r="87" spans="2:37" s="9" customFormat="1" ht="12" customHeight="1" x14ac:dyDescent="0.15">
      <c r="B87" s="9" t="s">
        <v>68</v>
      </c>
      <c r="I87" s="171"/>
      <c r="J87" s="171"/>
      <c r="K87" s="171"/>
      <c r="L87" s="171"/>
      <c r="M87" s="171"/>
      <c r="O87" s="9" t="s">
        <v>105</v>
      </c>
      <c r="P87" s="75"/>
      <c r="X87" s="81"/>
      <c r="Y87" s="91"/>
      <c r="Z87" s="91"/>
      <c r="AA87" s="91"/>
      <c r="AB87" s="91"/>
      <c r="AC87" s="91"/>
      <c r="AD87" s="91"/>
      <c r="AE87" s="91"/>
      <c r="AF87" s="91"/>
      <c r="AG87" s="91"/>
      <c r="AH87" s="91"/>
      <c r="AI87" s="56"/>
      <c r="AJ87" s="71" t="b">
        <v>0</v>
      </c>
    </row>
    <row r="88" spans="2:37" s="9" customFormat="1" ht="12" customHeight="1" x14ac:dyDescent="0.15">
      <c r="I88" s="171"/>
      <c r="J88" s="171"/>
      <c r="K88" s="171"/>
      <c r="L88" s="171"/>
      <c r="M88" s="171"/>
      <c r="N88" s="75"/>
      <c r="X88" s="81"/>
      <c r="Y88" s="91"/>
      <c r="Z88" s="91"/>
      <c r="AA88" s="91"/>
      <c r="AB88" s="91"/>
      <c r="AC88" s="91"/>
      <c r="AD88" s="91"/>
      <c r="AE88" s="91"/>
      <c r="AF88" s="91"/>
      <c r="AG88" s="91"/>
      <c r="AH88" s="91"/>
      <c r="AI88" s="56"/>
      <c r="AJ88" s="71" t="b">
        <v>0</v>
      </c>
    </row>
    <row r="89" spans="2:37" s="9" customFormat="1" ht="12" customHeight="1" x14ac:dyDescent="0.15">
      <c r="I89" s="75"/>
      <c r="J89" s="75"/>
      <c r="K89" s="75"/>
      <c r="L89" s="75"/>
      <c r="M89" s="75"/>
      <c r="N89" s="75"/>
      <c r="O89" s="75"/>
      <c r="P89" s="75"/>
      <c r="Q89" s="75"/>
      <c r="R89" s="75"/>
      <c r="S89" s="75"/>
      <c r="T89" s="75"/>
      <c r="U89" s="75"/>
      <c r="V89" s="75"/>
      <c r="W89" s="75"/>
      <c r="X89" s="75"/>
      <c r="Y89" s="76"/>
      <c r="Z89" s="76"/>
      <c r="AA89" s="76"/>
      <c r="AB89" s="76"/>
      <c r="AC89" s="76"/>
      <c r="AD89" s="76"/>
      <c r="AE89" s="76"/>
      <c r="AF89" s="76"/>
      <c r="AG89" s="76"/>
      <c r="AH89" s="76"/>
      <c r="AI89" s="77"/>
    </row>
    <row r="90" spans="2:37" s="9" customFormat="1" ht="12" customHeight="1" x14ac:dyDescent="0.15">
      <c r="B90" s="9" t="s">
        <v>69</v>
      </c>
      <c r="C90" s="73"/>
      <c r="D90" s="73"/>
      <c r="E90" s="73"/>
      <c r="F90" s="73"/>
      <c r="I90" s="185" t="s">
        <v>72</v>
      </c>
      <c r="J90" s="186"/>
      <c r="K90" s="186"/>
      <c r="L90" s="186"/>
      <c r="M90" s="186"/>
      <c r="N90" s="186"/>
      <c r="O90" s="186"/>
      <c r="P90" s="186"/>
      <c r="Q90" s="187"/>
      <c r="U90" s="9" t="s">
        <v>70</v>
      </c>
      <c r="Y90" s="185">
        <v>180</v>
      </c>
      <c r="Z90" s="186"/>
      <c r="AA90" s="186"/>
      <c r="AB90" s="186"/>
      <c r="AC90" s="187"/>
      <c r="AD90" s="198" t="s">
        <v>71</v>
      </c>
      <c r="AJ90" s="71" t="b">
        <v>0</v>
      </c>
      <c r="AK90" s="9" t="s">
        <v>72</v>
      </c>
    </row>
    <row r="91" spans="2:37" s="9" customFormat="1" ht="12" customHeight="1" x14ac:dyDescent="0.15">
      <c r="B91" s="73"/>
      <c r="C91" s="73"/>
      <c r="D91" s="73"/>
      <c r="E91" s="73"/>
      <c r="F91" s="73"/>
      <c r="I91" s="188"/>
      <c r="J91" s="189"/>
      <c r="K91" s="189"/>
      <c r="L91" s="189"/>
      <c r="M91" s="189"/>
      <c r="N91" s="189"/>
      <c r="O91" s="189"/>
      <c r="P91" s="189"/>
      <c r="Q91" s="190"/>
      <c r="Y91" s="188"/>
      <c r="Z91" s="189"/>
      <c r="AA91" s="189"/>
      <c r="AB91" s="189"/>
      <c r="AC91" s="190"/>
      <c r="AD91" s="198"/>
      <c r="AK91" s="9" t="s">
        <v>73</v>
      </c>
    </row>
    <row r="92" spans="2:37" s="9" customFormat="1" ht="12" customHeight="1" x14ac:dyDescent="0.15">
      <c r="O92" s="82"/>
      <c r="P92" s="82"/>
      <c r="Y92" s="81"/>
      <c r="Z92" s="81"/>
      <c r="AA92" s="81"/>
      <c r="AB92" s="81"/>
      <c r="AC92" s="81"/>
      <c r="AD92" s="83"/>
      <c r="AI92" s="84"/>
      <c r="AJ92" s="71" t="b">
        <v>0</v>
      </c>
    </row>
    <row r="93" spans="2:37" s="9" customFormat="1" ht="12" customHeight="1" x14ac:dyDescent="0.15">
      <c r="B93" s="9" t="s">
        <v>74</v>
      </c>
      <c r="C93" s="80"/>
      <c r="D93" s="80"/>
      <c r="E93" s="80"/>
      <c r="F93" s="73"/>
      <c r="I93" s="185" t="s">
        <v>115</v>
      </c>
      <c r="J93" s="186"/>
      <c r="K93" s="186"/>
      <c r="L93" s="186"/>
      <c r="M93" s="186"/>
      <c r="N93" s="186"/>
      <c r="O93" s="186"/>
      <c r="P93" s="186"/>
      <c r="Q93" s="187"/>
      <c r="U93" s="9" t="s">
        <v>75</v>
      </c>
      <c r="Y93" s="185">
        <v>5</v>
      </c>
      <c r="Z93" s="186"/>
      <c r="AA93" s="186"/>
      <c r="AB93" s="186"/>
      <c r="AC93" s="187"/>
      <c r="AD93" s="85" t="s">
        <v>76</v>
      </c>
      <c r="AI93" s="84"/>
      <c r="AK93" s="9" t="s">
        <v>112</v>
      </c>
    </row>
    <row r="94" spans="2:37" s="9" customFormat="1" ht="12" customHeight="1" x14ac:dyDescent="0.15">
      <c r="B94" s="86"/>
      <c r="C94" s="86"/>
      <c r="D94" s="86"/>
      <c r="E94" s="86"/>
      <c r="F94" s="73"/>
      <c r="I94" s="188"/>
      <c r="J94" s="189"/>
      <c r="K94" s="189"/>
      <c r="L94" s="189"/>
      <c r="M94" s="189"/>
      <c r="N94" s="189"/>
      <c r="O94" s="189"/>
      <c r="P94" s="189"/>
      <c r="Q94" s="190"/>
      <c r="Y94" s="188"/>
      <c r="Z94" s="189"/>
      <c r="AA94" s="189"/>
      <c r="AB94" s="189"/>
      <c r="AC94" s="190"/>
      <c r="AD94" s="85"/>
      <c r="AI94" s="84"/>
      <c r="AK94" s="9" t="s">
        <v>113</v>
      </c>
    </row>
    <row r="95" spans="2:37" s="73" customFormat="1" ht="11.25" customHeight="1" x14ac:dyDescent="0.15">
      <c r="P95" s="87"/>
      <c r="Q95" s="87"/>
      <c r="Y95" s="62"/>
      <c r="AF95" s="88"/>
      <c r="AG95" s="88"/>
      <c r="AH95" s="88"/>
      <c r="AK95" s="9" t="s">
        <v>114</v>
      </c>
    </row>
    <row r="96" spans="2:37" ht="12" customHeight="1" thickBot="1" x14ac:dyDescent="0.2">
      <c r="Y96" s="62"/>
      <c r="AK96" s="9" t="s">
        <v>115</v>
      </c>
    </row>
    <row r="97" spans="1:37" ht="15" customHeight="1" thickTop="1" thickBot="1" x14ac:dyDescent="0.2">
      <c r="A97" s="41" t="s">
        <v>8</v>
      </c>
      <c r="B97" s="44"/>
      <c r="C97" s="44"/>
      <c r="D97" s="44"/>
      <c r="E97" s="44"/>
      <c r="F97" s="44"/>
      <c r="G97" s="44"/>
      <c r="H97" s="45"/>
      <c r="AK97" s="9" t="s">
        <v>35</v>
      </c>
    </row>
    <row r="98" spans="1:37" ht="12" customHeight="1" thickTop="1" x14ac:dyDescent="0.15">
      <c r="A98" s="29"/>
      <c r="AK98" s="9" t="s">
        <v>63</v>
      </c>
    </row>
    <row r="99" spans="1:37" ht="12" customHeight="1" x14ac:dyDescent="0.15">
      <c r="B99" s="13" t="s">
        <v>19</v>
      </c>
      <c r="I99" s="110" t="s">
        <v>48</v>
      </c>
      <c r="J99" s="110" t="s">
        <v>49</v>
      </c>
      <c r="K99" s="110" t="s">
        <v>45</v>
      </c>
      <c r="L99" s="110" t="s">
        <v>46</v>
      </c>
      <c r="M99" s="110" t="s">
        <v>24</v>
      </c>
      <c r="N99" s="110" t="str">
        <f>IF($N$73="","",$N$73)</f>
        <v/>
      </c>
      <c r="O99" s="110" t="str">
        <f>IF($O$73="","",$O$73)</f>
        <v/>
      </c>
      <c r="P99" s="110" t="str">
        <f>IF($P$73="","",$P$73)</f>
        <v/>
      </c>
      <c r="Q99" s="110" t="str">
        <f>IF($Q$73="","",$Q$73)</f>
        <v/>
      </c>
      <c r="R99" s="110" t="s">
        <v>81</v>
      </c>
      <c r="S99" s="110">
        <v>1</v>
      </c>
      <c r="T99" s="110" t="str">
        <f>IF($O$73="","",$O$73)</f>
        <v/>
      </c>
      <c r="U99" s="110" t="str">
        <f>IF($P$73="","",$P$73)</f>
        <v/>
      </c>
      <c r="V99" s="110" t="str">
        <f>IF($Q$73="","",$Q$73)</f>
        <v/>
      </c>
      <c r="W99" s="63"/>
      <c r="X99" s="9" t="s">
        <v>50</v>
      </c>
      <c r="AF99" s="51"/>
      <c r="AG99" s="51"/>
      <c r="AH99" s="51"/>
      <c r="AI99" s="64"/>
      <c r="AK99" s="9" t="s">
        <v>36</v>
      </c>
    </row>
    <row r="100" spans="1:37" ht="12" customHeight="1" x14ac:dyDescent="0.15">
      <c r="I100" s="110"/>
      <c r="J100" s="110"/>
      <c r="K100" s="110"/>
      <c r="L100" s="110"/>
      <c r="M100" s="110"/>
      <c r="N100" s="110"/>
      <c r="O100" s="110"/>
      <c r="P100" s="110"/>
      <c r="Q100" s="110"/>
      <c r="R100" s="110"/>
      <c r="S100" s="110"/>
      <c r="T100" s="110"/>
      <c r="U100" s="110"/>
      <c r="V100" s="110"/>
      <c r="W100" s="9"/>
      <c r="AF100" s="51"/>
      <c r="AG100" s="51"/>
      <c r="AH100" s="51"/>
      <c r="AI100" s="64"/>
      <c r="AK100" s="9" t="s">
        <v>37</v>
      </c>
    </row>
    <row r="102" spans="1:37" ht="12" customHeight="1" x14ac:dyDescent="0.15">
      <c r="B102" s="13" t="s">
        <v>10</v>
      </c>
      <c r="I102" s="191" t="str">
        <f>IF($R$99="R","集信",IF($R$99="S","配信",""))</f>
        <v>集信</v>
      </c>
      <c r="J102" s="192"/>
      <c r="K102" s="192"/>
      <c r="L102" s="192"/>
      <c r="M102" s="192"/>
      <c r="N102" s="192"/>
      <c r="O102" s="192"/>
      <c r="P102" s="192"/>
      <c r="Q102" s="193"/>
      <c r="R102" s="65"/>
      <c r="AC102" s="66"/>
      <c r="AD102" s="66"/>
      <c r="AE102" s="66"/>
      <c r="AF102" s="66"/>
      <c r="AG102" s="66"/>
      <c r="AH102" s="66"/>
      <c r="AJ102" s="70" t="b">
        <v>0</v>
      </c>
      <c r="AK102" s="9" t="s">
        <v>53</v>
      </c>
    </row>
    <row r="103" spans="1:37" ht="12" customHeight="1" x14ac:dyDescent="0.15">
      <c r="B103" s="9" t="s">
        <v>102</v>
      </c>
      <c r="I103" s="194"/>
      <c r="J103" s="195"/>
      <c r="K103" s="195"/>
      <c r="L103" s="195"/>
      <c r="M103" s="195"/>
      <c r="N103" s="195"/>
      <c r="O103" s="195"/>
      <c r="P103" s="195"/>
      <c r="Q103" s="196"/>
      <c r="R103" s="65"/>
      <c r="AC103" s="66"/>
      <c r="AD103" s="66"/>
      <c r="AE103" s="66"/>
      <c r="AF103" s="66"/>
      <c r="AG103" s="66"/>
      <c r="AH103" s="66"/>
      <c r="AK103" s="13" t="s">
        <v>7</v>
      </c>
    </row>
    <row r="104" spans="1:37" s="9" customFormat="1" ht="12" customHeight="1" x14ac:dyDescent="0.15">
      <c r="B104" s="61"/>
      <c r="I104" s="55"/>
      <c r="J104" s="55"/>
      <c r="K104" s="55"/>
      <c r="L104" s="55"/>
      <c r="M104" s="55"/>
      <c r="N104" s="55"/>
      <c r="O104" s="55"/>
      <c r="P104" s="55"/>
      <c r="AA104" s="67"/>
      <c r="AB104" s="67"/>
      <c r="AC104" s="67"/>
      <c r="AD104" s="67"/>
      <c r="AE104" s="67"/>
      <c r="AF104" s="67"/>
      <c r="AG104" s="67"/>
      <c r="AH104" s="67"/>
      <c r="AJ104" s="68"/>
    </row>
    <row r="105" spans="1:37" s="9" customFormat="1" ht="12" customHeight="1" x14ac:dyDescent="0.15">
      <c r="A105" s="13"/>
      <c r="B105" s="13" t="s">
        <v>9</v>
      </c>
      <c r="I105" s="191" t="str">
        <f>IF($R$99="R",IF($S$99=1,IF($I$43="卸","発注",IF($I$43="メーカー","蔵出し・納期回答・請求照合",""))))</f>
        <v/>
      </c>
      <c r="J105" s="192"/>
      <c r="K105" s="192"/>
      <c r="L105" s="192"/>
      <c r="M105" s="192"/>
      <c r="N105" s="192"/>
      <c r="O105" s="192"/>
      <c r="P105" s="192"/>
      <c r="Q105" s="192"/>
      <c r="R105" s="192"/>
      <c r="S105" s="192"/>
      <c r="T105" s="192"/>
      <c r="U105" s="93"/>
      <c r="V105" s="60"/>
      <c r="W105" s="60"/>
      <c r="X105" s="60"/>
      <c r="AA105" s="67"/>
      <c r="AB105" s="67"/>
      <c r="AC105" s="67"/>
      <c r="AD105" s="67"/>
      <c r="AE105" s="67"/>
      <c r="AF105" s="67"/>
      <c r="AG105" s="67"/>
      <c r="AI105" s="68"/>
      <c r="AJ105" s="71" t="b">
        <v>0</v>
      </c>
      <c r="AK105" s="9" t="s">
        <v>51</v>
      </c>
    </row>
    <row r="106" spans="1:37" s="9" customFormat="1" ht="12" customHeight="1" x14ac:dyDescent="0.15">
      <c r="B106" s="13" t="s">
        <v>16</v>
      </c>
      <c r="I106" s="194"/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93"/>
      <c r="V106" s="60"/>
      <c r="W106" s="60"/>
      <c r="X106" s="60"/>
      <c r="AA106" s="67"/>
      <c r="AB106" s="67"/>
      <c r="AC106" s="67"/>
      <c r="AD106" s="67"/>
      <c r="AE106" s="67"/>
      <c r="AF106" s="67"/>
      <c r="AG106" s="67"/>
      <c r="AH106" s="67"/>
      <c r="AJ106" s="68"/>
      <c r="AK106" s="9" t="s">
        <v>64</v>
      </c>
    </row>
    <row r="107" spans="1:37" ht="12" customHeight="1" x14ac:dyDescent="0.15">
      <c r="Q107" s="66"/>
      <c r="AC107" s="66"/>
      <c r="AD107" s="66"/>
      <c r="AE107" s="66"/>
      <c r="AF107" s="66"/>
      <c r="AG107" s="66"/>
      <c r="AH107" s="66"/>
      <c r="AK107" s="9" t="s">
        <v>52</v>
      </c>
    </row>
    <row r="108" spans="1:37" ht="12" customHeight="1" x14ac:dyDescent="0.15">
      <c r="B108" s="9" t="s">
        <v>83</v>
      </c>
      <c r="I108" s="110" t="str">
        <f>IF(R99="R","G",IF(R99="S","S",""))</f>
        <v>G</v>
      </c>
      <c r="J108" s="110">
        <v>2</v>
      </c>
      <c r="K108" s="110">
        <v>8</v>
      </c>
      <c r="L108" s="110">
        <v>5</v>
      </c>
      <c r="M108" s="110">
        <f>IF(S99=1,1,IF(S99=2,2,IF(S99=3,3,"")))</f>
        <v>1</v>
      </c>
      <c r="N108" s="110" t="str">
        <f>IF($O$73="","",$O$73)</f>
        <v/>
      </c>
      <c r="O108" s="110" t="str">
        <f>IF($P$73="","",$P$73)</f>
        <v/>
      </c>
      <c r="P108" s="110" t="str">
        <f>IF($Q$73="","",$Q$73)</f>
        <v/>
      </c>
      <c r="Q108" s="110">
        <v>0</v>
      </c>
      <c r="R108" s="110">
        <v>0</v>
      </c>
      <c r="S108" s="110">
        <v>0</v>
      </c>
      <c r="T108" s="110">
        <v>0</v>
      </c>
      <c r="U108" s="96"/>
      <c r="V108" s="9" t="s">
        <v>50</v>
      </c>
      <c r="W108" s="63"/>
      <c r="AJ108" s="70" t="b">
        <v>0</v>
      </c>
    </row>
    <row r="109" spans="1:37" ht="12" customHeight="1" x14ac:dyDescent="0.15">
      <c r="I109" s="110"/>
      <c r="J109" s="110"/>
      <c r="K109" s="110"/>
      <c r="L109" s="110"/>
      <c r="M109" s="110"/>
      <c r="N109" s="110"/>
      <c r="O109" s="110"/>
      <c r="P109" s="110"/>
      <c r="Q109" s="110"/>
      <c r="R109" s="110"/>
      <c r="S109" s="110"/>
      <c r="T109" s="110"/>
      <c r="U109" s="96"/>
      <c r="V109" s="89"/>
      <c r="W109" s="9"/>
    </row>
    <row r="110" spans="1:37" ht="12" customHeight="1" x14ac:dyDescent="0.15">
      <c r="AI110" s="66"/>
      <c r="AK110" s="9"/>
    </row>
    <row r="111" spans="1:37" s="73" customFormat="1" ht="12" customHeight="1" x14ac:dyDescent="0.15">
      <c r="B111" s="9" t="s">
        <v>84</v>
      </c>
      <c r="I111" s="197"/>
      <c r="J111" s="197"/>
      <c r="K111" s="197"/>
      <c r="L111" s="197"/>
      <c r="M111" s="197"/>
      <c r="N111" s="197"/>
      <c r="O111" s="197"/>
      <c r="P111" s="197"/>
      <c r="Q111" s="197"/>
      <c r="R111" s="197"/>
      <c r="S111" s="197"/>
      <c r="T111" s="197"/>
      <c r="V111" s="9" t="s">
        <v>66</v>
      </c>
      <c r="AJ111" s="71" t="b">
        <v>0</v>
      </c>
      <c r="AK111" s="9"/>
    </row>
    <row r="112" spans="1:37" s="73" customFormat="1" ht="12" customHeight="1" x14ac:dyDescent="0.15">
      <c r="B112" s="9" t="s">
        <v>85</v>
      </c>
      <c r="I112" s="197"/>
      <c r="J112" s="197"/>
      <c r="K112" s="197"/>
      <c r="L112" s="197"/>
      <c r="M112" s="197"/>
      <c r="N112" s="197"/>
      <c r="O112" s="197"/>
      <c r="P112" s="197"/>
      <c r="Q112" s="197"/>
      <c r="R112" s="197"/>
      <c r="S112" s="197"/>
      <c r="T112" s="197"/>
      <c r="V112" s="78"/>
      <c r="AJ112" s="9"/>
    </row>
    <row r="113" spans="1:51" s="73" customFormat="1" ht="12" customHeight="1" x14ac:dyDescent="0.15">
      <c r="I113" s="171"/>
      <c r="J113" s="171"/>
      <c r="K113" s="171"/>
      <c r="L113" s="171"/>
      <c r="M113" s="171"/>
      <c r="N113" s="171"/>
      <c r="O113" s="171"/>
      <c r="P113" s="171"/>
      <c r="Q113" s="171"/>
      <c r="R113" s="171"/>
      <c r="S113" s="171"/>
      <c r="T113" s="171"/>
      <c r="V113" s="9" t="s">
        <v>67</v>
      </c>
      <c r="AJ113" s="71" t="b">
        <v>0</v>
      </c>
    </row>
    <row r="114" spans="1:51" s="73" customFormat="1" ht="12" customHeight="1" x14ac:dyDescent="0.15">
      <c r="I114" s="171"/>
      <c r="J114" s="171"/>
      <c r="K114" s="171"/>
      <c r="L114" s="171"/>
      <c r="M114" s="171"/>
      <c r="N114" s="171"/>
      <c r="O114" s="171"/>
      <c r="P114" s="171"/>
      <c r="Q114" s="171"/>
      <c r="R114" s="171"/>
      <c r="S114" s="171"/>
      <c r="T114" s="171"/>
      <c r="U114" s="97"/>
      <c r="V114" s="80"/>
      <c r="AJ114" s="9"/>
    </row>
    <row r="115" spans="1:51" s="9" customFormat="1" ht="12" customHeight="1" x14ac:dyDescent="0.15"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75"/>
      <c r="T115" s="75"/>
      <c r="U115" s="75"/>
      <c r="V115" s="75"/>
      <c r="W115" s="75"/>
      <c r="X115" s="75"/>
      <c r="Y115" s="76"/>
      <c r="Z115" s="76"/>
      <c r="AA115" s="76"/>
      <c r="AB115" s="76"/>
      <c r="AC115" s="76"/>
      <c r="AD115" s="76"/>
      <c r="AE115" s="76"/>
      <c r="AF115" s="76"/>
      <c r="AG115" s="76"/>
      <c r="AH115" s="76"/>
      <c r="AI115" s="77"/>
      <c r="AK115" s="73"/>
    </row>
    <row r="116" spans="1:51" ht="12" customHeight="1" x14ac:dyDescent="0.15">
      <c r="B116" s="9" t="s">
        <v>88</v>
      </c>
      <c r="I116" s="185" t="s">
        <v>86</v>
      </c>
      <c r="J116" s="186"/>
      <c r="K116" s="186"/>
      <c r="L116" s="186"/>
      <c r="M116" s="186"/>
      <c r="N116" s="186"/>
      <c r="O116" s="186"/>
      <c r="P116" s="186"/>
      <c r="Q116" s="187"/>
      <c r="R116" s="69"/>
      <c r="S116" s="199">
        <v>0</v>
      </c>
      <c r="T116" s="199">
        <v>1</v>
      </c>
      <c r="U116" s="199">
        <v>2</v>
      </c>
      <c r="V116" s="199">
        <v>8</v>
      </c>
      <c r="W116" s="9"/>
      <c r="X116" s="9" t="s">
        <v>106</v>
      </c>
      <c r="AC116" s="66"/>
      <c r="AD116" s="66"/>
      <c r="AE116" s="66"/>
      <c r="AF116" s="66"/>
      <c r="AG116" s="66"/>
      <c r="AH116" s="66"/>
      <c r="AK116" s="9" t="s">
        <v>86</v>
      </c>
    </row>
    <row r="117" spans="1:51" ht="12" customHeight="1" x14ac:dyDescent="0.15">
      <c r="I117" s="188"/>
      <c r="J117" s="189"/>
      <c r="K117" s="189"/>
      <c r="L117" s="189"/>
      <c r="M117" s="189"/>
      <c r="N117" s="189"/>
      <c r="O117" s="189"/>
      <c r="P117" s="189"/>
      <c r="Q117" s="190"/>
      <c r="R117" s="69"/>
      <c r="S117" s="199"/>
      <c r="T117" s="199"/>
      <c r="U117" s="199"/>
      <c r="V117" s="199"/>
      <c r="W117" s="9"/>
      <c r="X117" s="9" t="s">
        <v>107</v>
      </c>
      <c r="AC117" s="66"/>
      <c r="AD117" s="66"/>
      <c r="AE117" s="66"/>
      <c r="AF117" s="66"/>
      <c r="AG117" s="66"/>
      <c r="AH117" s="66"/>
      <c r="AK117" s="9" t="s">
        <v>87</v>
      </c>
    </row>
    <row r="118" spans="1:51" ht="12" customHeight="1" x14ac:dyDescent="0.15">
      <c r="Q118" s="66"/>
      <c r="AC118" s="66"/>
      <c r="AD118" s="66"/>
      <c r="AE118" s="66"/>
      <c r="AF118" s="66"/>
      <c r="AG118" s="66"/>
      <c r="AH118" s="66"/>
    </row>
    <row r="119" spans="1:51" ht="12" customHeight="1" x14ac:dyDescent="0.15">
      <c r="A119" s="70"/>
      <c r="B119" s="9" t="s">
        <v>89</v>
      </c>
      <c r="C119" s="9"/>
      <c r="D119" s="9"/>
      <c r="E119" s="9"/>
      <c r="F119" s="9"/>
      <c r="G119" s="9"/>
      <c r="H119" s="9"/>
      <c r="I119" s="185" t="s">
        <v>91</v>
      </c>
      <c r="J119" s="186"/>
      <c r="K119" s="186"/>
      <c r="L119" s="186"/>
      <c r="M119" s="186"/>
      <c r="N119" s="186"/>
      <c r="O119" s="186"/>
      <c r="P119" s="186"/>
      <c r="Q119" s="187"/>
      <c r="R119" s="94"/>
      <c r="S119" s="95"/>
      <c r="T119" s="9"/>
      <c r="U119" s="70"/>
      <c r="V119" s="9" t="s">
        <v>92</v>
      </c>
      <c r="W119" s="9"/>
      <c r="X119" s="9"/>
      <c r="Z119" s="9"/>
      <c r="AA119" s="185" t="s">
        <v>93</v>
      </c>
      <c r="AB119" s="186"/>
      <c r="AC119" s="186"/>
      <c r="AD119" s="186"/>
      <c r="AE119" s="186"/>
      <c r="AF119" s="186"/>
      <c r="AG119" s="186"/>
      <c r="AH119" s="186"/>
      <c r="AI119" s="187"/>
      <c r="AJ119" s="28" t="s">
        <v>90</v>
      </c>
      <c r="AK119" s="9" t="s">
        <v>93</v>
      </c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</row>
    <row r="120" spans="1:51" ht="12" customHeight="1" x14ac:dyDescent="0.15">
      <c r="A120" s="70"/>
      <c r="B120" s="9"/>
      <c r="C120" s="9"/>
      <c r="D120" s="9"/>
      <c r="E120" s="9"/>
      <c r="F120" s="9"/>
      <c r="G120" s="9"/>
      <c r="H120" s="9"/>
      <c r="I120" s="188"/>
      <c r="J120" s="189"/>
      <c r="K120" s="189"/>
      <c r="L120" s="189"/>
      <c r="M120" s="189"/>
      <c r="N120" s="189"/>
      <c r="O120" s="189"/>
      <c r="P120" s="189"/>
      <c r="Q120" s="190"/>
      <c r="R120" s="94"/>
      <c r="S120" s="95"/>
      <c r="T120" s="9"/>
      <c r="U120" s="61"/>
      <c r="V120" s="70"/>
      <c r="W120" s="9"/>
      <c r="X120" s="9"/>
      <c r="Y120" s="9"/>
      <c r="Z120" s="9"/>
      <c r="AA120" s="188"/>
      <c r="AB120" s="189"/>
      <c r="AC120" s="189"/>
      <c r="AD120" s="189"/>
      <c r="AE120" s="189"/>
      <c r="AF120" s="189"/>
      <c r="AG120" s="189"/>
      <c r="AH120" s="189"/>
      <c r="AI120" s="190"/>
      <c r="AJ120" s="28" t="s">
        <v>91</v>
      </c>
      <c r="AK120" s="9" t="s">
        <v>94</v>
      </c>
      <c r="AM120" s="9"/>
      <c r="AN120" s="9"/>
      <c r="AO120" s="9"/>
      <c r="AP120" s="9"/>
      <c r="AQ120" s="9"/>
      <c r="AR120" s="9"/>
      <c r="AS120" s="9"/>
      <c r="AT120" s="9"/>
    </row>
    <row r="122" spans="1:51" ht="12" customHeight="1" x14ac:dyDescent="0.15">
      <c r="A122" s="70"/>
      <c r="B122" s="9" t="s">
        <v>95</v>
      </c>
      <c r="C122" s="9"/>
      <c r="D122" s="9"/>
      <c r="E122" s="9"/>
      <c r="F122" s="9"/>
      <c r="G122" s="9"/>
      <c r="H122" s="9"/>
      <c r="I122" s="185" t="s">
        <v>97</v>
      </c>
      <c r="J122" s="186"/>
      <c r="K122" s="186"/>
      <c r="L122" s="186"/>
      <c r="M122" s="186"/>
      <c r="N122" s="186"/>
      <c r="O122" s="186"/>
      <c r="P122" s="186"/>
      <c r="Q122" s="187"/>
      <c r="R122" s="94"/>
      <c r="S122" s="95"/>
      <c r="T122" s="9"/>
      <c r="U122" s="9" t="s">
        <v>98</v>
      </c>
      <c r="W122" s="9"/>
      <c r="X122" s="9"/>
      <c r="Y122" s="67"/>
      <c r="Z122" s="67"/>
      <c r="AA122" s="185" t="str">
        <f>IF($I$122="再送","ファイル再送","")</f>
        <v>ファイル再送</v>
      </c>
      <c r="AB122" s="186"/>
      <c r="AC122" s="186"/>
      <c r="AD122" s="186"/>
      <c r="AE122" s="186"/>
      <c r="AF122" s="186"/>
      <c r="AG122" s="186"/>
      <c r="AH122" s="186"/>
      <c r="AI122" s="187"/>
      <c r="AJ122" s="70" t="b">
        <v>0</v>
      </c>
      <c r="AK122" s="9" t="s">
        <v>96</v>
      </c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</row>
    <row r="123" spans="1:51" ht="12" customHeight="1" x14ac:dyDescent="0.15">
      <c r="A123" s="70"/>
      <c r="B123" s="9" t="s">
        <v>99</v>
      </c>
      <c r="C123" s="9"/>
      <c r="D123" s="9"/>
      <c r="E123" s="9"/>
      <c r="F123" s="9"/>
      <c r="G123" s="9"/>
      <c r="H123" s="9"/>
      <c r="I123" s="188"/>
      <c r="J123" s="189"/>
      <c r="K123" s="189"/>
      <c r="L123" s="189"/>
      <c r="M123" s="189"/>
      <c r="N123" s="189"/>
      <c r="O123" s="189"/>
      <c r="P123" s="189"/>
      <c r="Q123" s="190"/>
      <c r="R123" s="94"/>
      <c r="S123" s="95"/>
      <c r="T123" s="9"/>
      <c r="U123" s="9" t="s">
        <v>100</v>
      </c>
      <c r="W123" s="9"/>
      <c r="X123" s="9"/>
      <c r="Y123" s="67"/>
      <c r="Z123" s="67"/>
      <c r="AA123" s="188"/>
      <c r="AB123" s="189"/>
      <c r="AC123" s="189"/>
      <c r="AD123" s="189"/>
      <c r="AE123" s="189"/>
      <c r="AF123" s="189"/>
      <c r="AG123" s="189"/>
      <c r="AH123" s="189"/>
      <c r="AI123" s="190"/>
      <c r="AJ123" s="62"/>
      <c r="AK123" s="9" t="s">
        <v>97</v>
      </c>
      <c r="AL123" s="9"/>
      <c r="AM123" s="9"/>
      <c r="AN123" s="9"/>
      <c r="AO123" s="9"/>
      <c r="AP123" s="9"/>
      <c r="AQ123" s="9"/>
      <c r="AR123" s="9"/>
      <c r="AS123" s="9"/>
      <c r="AT123" s="9"/>
    </row>
    <row r="124" spans="1:51" s="9" customFormat="1" ht="12" customHeight="1" x14ac:dyDescent="0.15">
      <c r="U124" s="9" t="s">
        <v>101</v>
      </c>
    </row>
    <row r="125" spans="1:51" ht="12" customHeight="1" thickBot="1" x14ac:dyDescent="0.2">
      <c r="AK125" s="9"/>
    </row>
    <row r="126" spans="1:51" ht="15" customHeight="1" thickTop="1" thickBot="1" x14ac:dyDescent="0.2">
      <c r="A126" s="41" t="s">
        <v>8</v>
      </c>
      <c r="B126" s="44"/>
      <c r="C126" s="44"/>
      <c r="D126" s="44"/>
      <c r="E126" s="44"/>
      <c r="F126" s="44"/>
      <c r="G126" s="44"/>
      <c r="H126" s="45"/>
      <c r="AK126" s="9" t="s">
        <v>35</v>
      </c>
    </row>
    <row r="127" spans="1:51" ht="12" customHeight="1" thickTop="1" x14ac:dyDescent="0.15">
      <c r="A127" s="29"/>
      <c r="AK127" s="9" t="s">
        <v>63</v>
      </c>
    </row>
    <row r="128" spans="1:51" ht="12" customHeight="1" x14ac:dyDescent="0.15">
      <c r="B128" s="13" t="s">
        <v>19</v>
      </c>
      <c r="I128" s="110" t="s">
        <v>48</v>
      </c>
      <c r="J128" s="110" t="s">
        <v>49</v>
      </c>
      <c r="K128" s="110" t="s">
        <v>45</v>
      </c>
      <c r="L128" s="110" t="s">
        <v>46</v>
      </c>
      <c r="M128" s="110" t="s">
        <v>24</v>
      </c>
      <c r="N128" s="110" t="str">
        <f>IF($N$73="","",$N$73)</f>
        <v/>
      </c>
      <c r="O128" s="110" t="str">
        <f>IF($O$73="","",$O$73)</f>
        <v/>
      </c>
      <c r="P128" s="110" t="str">
        <f>IF($P$73="","",$P$73)</f>
        <v/>
      </c>
      <c r="Q128" s="110" t="str">
        <f>IF($Q$73="","",$Q$73)</f>
        <v/>
      </c>
      <c r="R128" s="110" t="s">
        <v>82</v>
      </c>
      <c r="S128" s="110">
        <v>1</v>
      </c>
      <c r="T128" s="110" t="str">
        <f>IF($O$73="","",$O$73)</f>
        <v/>
      </c>
      <c r="U128" s="110" t="str">
        <f>IF($P$73="","",$P$73)</f>
        <v/>
      </c>
      <c r="V128" s="110" t="str">
        <f>IF($Q$73="","",$Q$73)</f>
        <v/>
      </c>
      <c r="W128" s="63"/>
      <c r="X128" s="9" t="s">
        <v>50</v>
      </c>
      <c r="AF128" s="51"/>
      <c r="AG128" s="51"/>
      <c r="AH128" s="51"/>
      <c r="AI128" s="64"/>
      <c r="AK128" s="9" t="s">
        <v>36</v>
      </c>
    </row>
    <row r="129" spans="1:37" ht="12" customHeight="1" x14ac:dyDescent="0.15">
      <c r="I129" s="110"/>
      <c r="J129" s="110"/>
      <c r="K129" s="110"/>
      <c r="L129" s="110"/>
      <c r="M129" s="110"/>
      <c r="N129" s="110"/>
      <c r="O129" s="110"/>
      <c r="P129" s="110"/>
      <c r="Q129" s="110"/>
      <c r="R129" s="110"/>
      <c r="S129" s="110"/>
      <c r="T129" s="110"/>
      <c r="U129" s="110"/>
      <c r="V129" s="110"/>
      <c r="W129" s="9"/>
      <c r="AF129" s="51"/>
      <c r="AG129" s="51"/>
      <c r="AH129" s="51"/>
      <c r="AI129" s="64"/>
      <c r="AK129" s="9" t="s">
        <v>37</v>
      </c>
    </row>
    <row r="131" spans="1:37" ht="12" customHeight="1" x14ac:dyDescent="0.15">
      <c r="B131" s="13" t="s">
        <v>10</v>
      </c>
      <c r="I131" s="191" t="str">
        <f>IF($R$128="R","集信",IF($R$128="S","配信",""))</f>
        <v>配信</v>
      </c>
      <c r="J131" s="192"/>
      <c r="K131" s="192"/>
      <c r="L131" s="192"/>
      <c r="M131" s="192"/>
      <c r="N131" s="192"/>
      <c r="O131" s="192"/>
      <c r="P131" s="192"/>
      <c r="Q131" s="193"/>
      <c r="R131" s="65"/>
      <c r="AC131" s="66"/>
      <c r="AD131" s="66"/>
      <c r="AE131" s="66"/>
      <c r="AF131" s="66"/>
      <c r="AG131" s="66"/>
      <c r="AH131" s="66"/>
      <c r="AJ131" s="70" t="b">
        <v>0</v>
      </c>
      <c r="AK131" s="9" t="s">
        <v>53</v>
      </c>
    </row>
    <row r="132" spans="1:37" ht="12" customHeight="1" x14ac:dyDescent="0.15">
      <c r="B132" s="9" t="s">
        <v>102</v>
      </c>
      <c r="I132" s="194"/>
      <c r="J132" s="195"/>
      <c r="K132" s="195"/>
      <c r="L132" s="195"/>
      <c r="M132" s="195"/>
      <c r="N132" s="195"/>
      <c r="O132" s="195"/>
      <c r="P132" s="195"/>
      <c r="Q132" s="196"/>
      <c r="R132" s="65"/>
      <c r="AC132" s="66"/>
      <c r="AD132" s="66"/>
      <c r="AE132" s="66"/>
      <c r="AF132" s="66"/>
      <c r="AG132" s="66"/>
      <c r="AH132" s="66"/>
      <c r="AK132" s="13" t="s">
        <v>7</v>
      </c>
    </row>
    <row r="133" spans="1:37" s="9" customFormat="1" ht="12" customHeight="1" x14ac:dyDescent="0.15">
      <c r="B133" s="61"/>
      <c r="I133" s="55"/>
      <c r="J133" s="55"/>
      <c r="K133" s="55"/>
      <c r="L133" s="55"/>
      <c r="M133" s="55"/>
      <c r="N133" s="55"/>
      <c r="O133" s="55"/>
      <c r="P133" s="55"/>
      <c r="AA133" s="67"/>
      <c r="AB133" s="67"/>
      <c r="AC133" s="67"/>
      <c r="AD133" s="67"/>
      <c r="AE133" s="67"/>
      <c r="AF133" s="67"/>
      <c r="AG133" s="67"/>
      <c r="AH133" s="67"/>
      <c r="AJ133" s="68"/>
    </row>
    <row r="134" spans="1:37" s="9" customFormat="1" ht="12" customHeight="1" x14ac:dyDescent="0.15">
      <c r="A134" s="13"/>
      <c r="B134" s="13" t="s">
        <v>9</v>
      </c>
      <c r="I134" s="191" t="str">
        <f>IF($R$128="S",IF($S$128=1,IF($I$43="卸","",IF($I$43="メーカー","発注",""))))</f>
        <v/>
      </c>
      <c r="J134" s="192"/>
      <c r="K134" s="192"/>
      <c r="L134" s="192"/>
      <c r="M134" s="192"/>
      <c r="N134" s="192"/>
      <c r="O134" s="192"/>
      <c r="P134" s="192"/>
      <c r="Q134" s="192"/>
      <c r="R134" s="192"/>
      <c r="S134" s="192"/>
      <c r="T134" s="192"/>
      <c r="U134" s="93"/>
      <c r="V134" s="60"/>
      <c r="W134" s="60"/>
      <c r="X134" s="60"/>
      <c r="AA134" s="67"/>
      <c r="AB134" s="67"/>
      <c r="AC134" s="67"/>
      <c r="AD134" s="67"/>
      <c r="AE134" s="67"/>
      <c r="AF134" s="67"/>
      <c r="AG134" s="67"/>
      <c r="AI134" s="68"/>
      <c r="AJ134" s="71" t="b">
        <v>0</v>
      </c>
      <c r="AK134" s="9" t="s">
        <v>51</v>
      </c>
    </row>
    <row r="135" spans="1:37" s="9" customFormat="1" ht="12" customHeight="1" x14ac:dyDescent="0.15">
      <c r="B135" s="13" t="s">
        <v>16</v>
      </c>
      <c r="I135" s="194"/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93"/>
      <c r="V135" s="60"/>
      <c r="W135" s="60"/>
      <c r="X135" s="60"/>
      <c r="AA135" s="67"/>
      <c r="AB135" s="67"/>
      <c r="AC135" s="67"/>
      <c r="AD135" s="67"/>
      <c r="AE135" s="67"/>
      <c r="AF135" s="67"/>
      <c r="AG135" s="67"/>
      <c r="AH135" s="67"/>
      <c r="AJ135" s="68"/>
      <c r="AK135" s="9" t="s">
        <v>64</v>
      </c>
    </row>
    <row r="136" spans="1:37" ht="12" customHeight="1" x14ac:dyDescent="0.15">
      <c r="Q136" s="66"/>
      <c r="AC136" s="66"/>
      <c r="AD136" s="66"/>
      <c r="AE136" s="66"/>
      <c r="AF136" s="66"/>
      <c r="AG136" s="66"/>
      <c r="AH136" s="66"/>
      <c r="AK136" s="9" t="s">
        <v>52</v>
      </c>
    </row>
    <row r="137" spans="1:37" ht="12" customHeight="1" x14ac:dyDescent="0.15">
      <c r="B137" s="9" t="s">
        <v>83</v>
      </c>
      <c r="I137" s="110" t="str">
        <f>IF(R128="R","G",IF(R128="S","S",""))</f>
        <v>S</v>
      </c>
      <c r="J137" s="110">
        <v>2</v>
      </c>
      <c r="K137" s="110">
        <v>8</v>
      </c>
      <c r="L137" s="110">
        <v>5</v>
      </c>
      <c r="M137" s="110">
        <f>IF(S128=1,1,IF(S128=2,2,IF(S128=3,3,"")))</f>
        <v>1</v>
      </c>
      <c r="N137" s="110" t="str">
        <f>IF($O$73="","",$O$73)</f>
        <v/>
      </c>
      <c r="O137" s="110" t="str">
        <f>IF($P$73="","",$P$73)</f>
        <v/>
      </c>
      <c r="P137" s="110" t="str">
        <f>IF($Q$73="","",$Q$73)</f>
        <v/>
      </c>
      <c r="Q137" s="150">
        <v>0</v>
      </c>
      <c r="R137" s="150">
        <v>0</v>
      </c>
      <c r="S137" s="150">
        <v>0</v>
      </c>
      <c r="T137" s="150">
        <v>0</v>
      </c>
      <c r="U137" s="96"/>
      <c r="V137" s="9" t="s">
        <v>50</v>
      </c>
      <c r="W137" s="63"/>
      <c r="AJ137" s="70" t="b">
        <v>0</v>
      </c>
    </row>
    <row r="138" spans="1:37" ht="12" customHeight="1" x14ac:dyDescent="0.15">
      <c r="I138" s="110"/>
      <c r="J138" s="110"/>
      <c r="K138" s="110"/>
      <c r="L138" s="110"/>
      <c r="M138" s="110"/>
      <c r="N138" s="110"/>
      <c r="O138" s="110"/>
      <c r="P138" s="110"/>
      <c r="Q138" s="150"/>
      <c r="R138" s="150"/>
      <c r="S138" s="150"/>
      <c r="T138" s="150"/>
      <c r="U138" s="96"/>
      <c r="V138" s="89"/>
      <c r="W138" s="9"/>
    </row>
    <row r="139" spans="1:37" ht="12" customHeight="1" x14ac:dyDescent="0.15">
      <c r="AI139" s="66"/>
      <c r="AK139" s="9"/>
    </row>
    <row r="140" spans="1:37" s="73" customFormat="1" ht="12" customHeight="1" x14ac:dyDescent="0.15">
      <c r="B140" s="9" t="s">
        <v>84</v>
      </c>
      <c r="I140" s="197"/>
      <c r="J140" s="197"/>
      <c r="K140" s="197"/>
      <c r="L140" s="197"/>
      <c r="M140" s="197"/>
      <c r="N140" s="197"/>
      <c r="O140" s="197"/>
      <c r="P140" s="197"/>
      <c r="Q140" s="197"/>
      <c r="R140" s="197"/>
      <c r="S140" s="197"/>
      <c r="T140" s="197"/>
      <c r="V140" s="9" t="s">
        <v>66</v>
      </c>
      <c r="AJ140" s="71" t="b">
        <v>0</v>
      </c>
      <c r="AK140" s="9"/>
    </row>
    <row r="141" spans="1:37" s="73" customFormat="1" ht="12" customHeight="1" x14ac:dyDescent="0.15">
      <c r="B141" s="9" t="s">
        <v>85</v>
      </c>
      <c r="I141" s="197"/>
      <c r="J141" s="197"/>
      <c r="K141" s="197"/>
      <c r="L141" s="197"/>
      <c r="M141" s="197"/>
      <c r="N141" s="197"/>
      <c r="O141" s="197"/>
      <c r="P141" s="197"/>
      <c r="Q141" s="197"/>
      <c r="R141" s="197"/>
      <c r="S141" s="197"/>
      <c r="T141" s="197"/>
      <c r="V141" s="78"/>
      <c r="AJ141" s="9"/>
    </row>
    <row r="142" spans="1:37" s="73" customFormat="1" ht="12" customHeight="1" x14ac:dyDescent="0.15">
      <c r="I142" s="171"/>
      <c r="J142" s="171"/>
      <c r="K142" s="171"/>
      <c r="L142" s="171"/>
      <c r="M142" s="171"/>
      <c r="N142" s="171"/>
      <c r="O142" s="171"/>
      <c r="P142" s="171"/>
      <c r="Q142" s="171"/>
      <c r="R142" s="171"/>
      <c r="S142" s="171"/>
      <c r="T142" s="171"/>
      <c r="V142" s="9" t="s">
        <v>67</v>
      </c>
      <c r="AJ142" s="71" t="b">
        <v>0</v>
      </c>
    </row>
    <row r="143" spans="1:37" s="73" customFormat="1" ht="12" customHeight="1" x14ac:dyDescent="0.15">
      <c r="I143" s="171"/>
      <c r="J143" s="171"/>
      <c r="K143" s="171"/>
      <c r="L143" s="171"/>
      <c r="M143" s="171"/>
      <c r="N143" s="171"/>
      <c r="O143" s="171"/>
      <c r="P143" s="171"/>
      <c r="Q143" s="171"/>
      <c r="R143" s="171"/>
      <c r="S143" s="171"/>
      <c r="T143" s="171"/>
      <c r="U143" s="79"/>
      <c r="V143" s="80"/>
      <c r="AJ143" s="9"/>
    </row>
    <row r="144" spans="1:37" s="9" customFormat="1" ht="12" customHeight="1" x14ac:dyDescent="0.15">
      <c r="I144" s="75"/>
      <c r="J144" s="75"/>
      <c r="K144" s="75"/>
      <c r="L144" s="75"/>
      <c r="M144" s="75"/>
      <c r="N144" s="75"/>
      <c r="O144" s="75"/>
      <c r="P144" s="75"/>
      <c r="Q144" s="75"/>
      <c r="R144" s="75"/>
      <c r="S144" s="75"/>
      <c r="T144" s="75"/>
      <c r="U144" s="75"/>
      <c r="V144" s="75"/>
      <c r="W144" s="75"/>
      <c r="X144" s="75"/>
      <c r="Y144" s="76"/>
      <c r="Z144" s="76"/>
      <c r="AA144" s="76"/>
      <c r="AB144" s="76"/>
      <c r="AC144" s="76"/>
      <c r="AD144" s="76"/>
      <c r="AE144" s="76"/>
      <c r="AF144" s="76"/>
      <c r="AG144" s="76"/>
      <c r="AH144" s="76"/>
      <c r="AI144" s="77"/>
      <c r="AK144" s="73"/>
    </row>
    <row r="145" spans="1:51" ht="12" customHeight="1" x14ac:dyDescent="0.15">
      <c r="B145" s="9" t="s">
        <v>88</v>
      </c>
      <c r="I145" s="185" t="s">
        <v>86</v>
      </c>
      <c r="J145" s="186"/>
      <c r="K145" s="186"/>
      <c r="L145" s="186"/>
      <c r="M145" s="186"/>
      <c r="N145" s="186"/>
      <c r="O145" s="186"/>
      <c r="P145" s="186"/>
      <c r="Q145" s="187"/>
      <c r="R145" s="69"/>
      <c r="S145" s="199">
        <v>0</v>
      </c>
      <c r="T145" s="199">
        <v>1</v>
      </c>
      <c r="U145" s="199">
        <v>2</v>
      </c>
      <c r="V145" s="199">
        <v>8</v>
      </c>
      <c r="W145" s="9"/>
      <c r="X145" s="9" t="s">
        <v>106</v>
      </c>
      <c r="AC145" s="66"/>
      <c r="AD145" s="66"/>
      <c r="AE145" s="66"/>
      <c r="AF145" s="66"/>
      <c r="AG145" s="66"/>
      <c r="AH145" s="66"/>
      <c r="AK145" s="9" t="s">
        <v>86</v>
      </c>
    </row>
    <row r="146" spans="1:51" ht="12" customHeight="1" x14ac:dyDescent="0.15">
      <c r="I146" s="188"/>
      <c r="J146" s="189"/>
      <c r="K146" s="189"/>
      <c r="L146" s="189"/>
      <c r="M146" s="189"/>
      <c r="N146" s="189"/>
      <c r="O146" s="189"/>
      <c r="P146" s="189"/>
      <c r="Q146" s="190"/>
      <c r="R146" s="69"/>
      <c r="S146" s="199"/>
      <c r="T146" s="199"/>
      <c r="U146" s="199"/>
      <c r="V146" s="199"/>
      <c r="W146" s="9"/>
      <c r="X146" s="9" t="s">
        <v>107</v>
      </c>
      <c r="AC146" s="66"/>
      <c r="AD146" s="66"/>
      <c r="AE146" s="66"/>
      <c r="AF146" s="66"/>
      <c r="AG146" s="66"/>
      <c r="AH146" s="66"/>
      <c r="AK146" s="9" t="s">
        <v>87</v>
      </c>
    </row>
    <row r="147" spans="1:51" ht="12" customHeight="1" x14ac:dyDescent="0.15">
      <c r="Q147" s="66"/>
      <c r="AC147" s="66"/>
      <c r="AD147" s="66"/>
      <c r="AE147" s="66"/>
      <c r="AF147" s="66"/>
      <c r="AG147" s="66"/>
      <c r="AH147" s="66"/>
    </row>
    <row r="148" spans="1:51" ht="12" customHeight="1" x14ac:dyDescent="0.15">
      <c r="A148" s="70"/>
      <c r="B148" s="9" t="s">
        <v>89</v>
      </c>
      <c r="C148" s="9"/>
      <c r="D148" s="9"/>
      <c r="E148" s="9"/>
      <c r="F148" s="9"/>
      <c r="G148" s="9"/>
      <c r="H148" s="9"/>
      <c r="I148" s="185" t="s">
        <v>91</v>
      </c>
      <c r="J148" s="186"/>
      <c r="K148" s="186"/>
      <c r="L148" s="186"/>
      <c r="M148" s="186"/>
      <c r="N148" s="186"/>
      <c r="O148" s="186"/>
      <c r="P148" s="186"/>
      <c r="Q148" s="187"/>
      <c r="R148" s="94"/>
      <c r="S148" s="95"/>
      <c r="T148" s="9"/>
      <c r="U148" s="70"/>
      <c r="V148" s="9" t="s">
        <v>92</v>
      </c>
      <c r="W148" s="9"/>
      <c r="X148" s="9"/>
      <c r="Z148" s="9"/>
      <c r="AA148" s="185" t="s">
        <v>93</v>
      </c>
      <c r="AB148" s="186"/>
      <c r="AC148" s="186"/>
      <c r="AD148" s="186"/>
      <c r="AE148" s="186"/>
      <c r="AF148" s="186"/>
      <c r="AG148" s="186"/>
      <c r="AH148" s="186"/>
      <c r="AI148" s="187"/>
      <c r="AJ148" s="28" t="s">
        <v>90</v>
      </c>
      <c r="AK148" s="9" t="s">
        <v>93</v>
      </c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</row>
    <row r="149" spans="1:51" ht="12" customHeight="1" x14ac:dyDescent="0.15">
      <c r="A149" s="70"/>
      <c r="B149" s="9"/>
      <c r="C149" s="9"/>
      <c r="D149" s="9"/>
      <c r="E149" s="9"/>
      <c r="F149" s="9"/>
      <c r="G149" s="9"/>
      <c r="H149" s="9"/>
      <c r="I149" s="188"/>
      <c r="J149" s="189"/>
      <c r="K149" s="189"/>
      <c r="L149" s="189"/>
      <c r="M149" s="189"/>
      <c r="N149" s="189"/>
      <c r="O149" s="189"/>
      <c r="P149" s="189"/>
      <c r="Q149" s="190"/>
      <c r="R149" s="94"/>
      <c r="S149" s="95"/>
      <c r="T149" s="9"/>
      <c r="U149" s="61"/>
      <c r="V149" s="70"/>
      <c r="W149" s="9"/>
      <c r="X149" s="9"/>
      <c r="Y149" s="9"/>
      <c r="Z149" s="9"/>
      <c r="AA149" s="188"/>
      <c r="AB149" s="189"/>
      <c r="AC149" s="189"/>
      <c r="AD149" s="189"/>
      <c r="AE149" s="189"/>
      <c r="AF149" s="189"/>
      <c r="AG149" s="189"/>
      <c r="AH149" s="189"/>
      <c r="AI149" s="190"/>
      <c r="AJ149" s="28" t="s">
        <v>91</v>
      </c>
      <c r="AK149" s="9" t="s">
        <v>94</v>
      </c>
      <c r="AM149" s="9"/>
      <c r="AN149" s="9"/>
      <c r="AO149" s="9"/>
      <c r="AP149" s="9"/>
      <c r="AQ149" s="9"/>
      <c r="AR149" s="9"/>
      <c r="AS149" s="9"/>
      <c r="AT149" s="9"/>
    </row>
    <row r="151" spans="1:51" ht="12" customHeight="1" x14ac:dyDescent="0.15">
      <c r="A151" s="70"/>
      <c r="B151" s="9" t="s">
        <v>95</v>
      </c>
      <c r="C151" s="9"/>
      <c r="D151" s="9"/>
      <c r="E151" s="9"/>
      <c r="F151" s="9"/>
      <c r="G151" s="9"/>
      <c r="H151" s="9"/>
      <c r="I151" s="185" t="s">
        <v>97</v>
      </c>
      <c r="J151" s="186"/>
      <c r="K151" s="186"/>
      <c r="L151" s="186"/>
      <c r="M151" s="186"/>
      <c r="N151" s="186"/>
      <c r="O151" s="186"/>
      <c r="P151" s="186"/>
      <c r="Q151" s="187"/>
      <c r="R151" s="94"/>
      <c r="S151" s="95"/>
      <c r="T151" s="9"/>
      <c r="U151" s="9" t="s">
        <v>98</v>
      </c>
      <c r="W151" s="9"/>
      <c r="X151" s="9"/>
      <c r="Y151" s="67"/>
      <c r="Z151" s="67"/>
      <c r="AA151" s="185" t="str">
        <f>IF($I$151="再送","ファイル再送","")</f>
        <v>ファイル再送</v>
      </c>
      <c r="AB151" s="186"/>
      <c r="AC151" s="186"/>
      <c r="AD151" s="186"/>
      <c r="AE151" s="186"/>
      <c r="AF151" s="186"/>
      <c r="AG151" s="186"/>
      <c r="AH151" s="186"/>
      <c r="AI151" s="187"/>
      <c r="AJ151" s="70" t="b">
        <v>0</v>
      </c>
      <c r="AK151" s="9" t="s">
        <v>96</v>
      </c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</row>
    <row r="152" spans="1:51" ht="12" customHeight="1" x14ac:dyDescent="0.15">
      <c r="A152" s="70"/>
      <c r="B152" s="9" t="s">
        <v>99</v>
      </c>
      <c r="C152" s="9"/>
      <c r="D152" s="9"/>
      <c r="E152" s="9"/>
      <c r="F152" s="9"/>
      <c r="G152" s="9"/>
      <c r="H152" s="9"/>
      <c r="I152" s="188"/>
      <c r="J152" s="189"/>
      <c r="K152" s="189"/>
      <c r="L152" s="189"/>
      <c r="M152" s="189"/>
      <c r="N152" s="189"/>
      <c r="O152" s="189"/>
      <c r="P152" s="189"/>
      <c r="Q152" s="190"/>
      <c r="R152" s="94"/>
      <c r="S152" s="95"/>
      <c r="T152" s="9"/>
      <c r="U152" s="9" t="s">
        <v>100</v>
      </c>
      <c r="W152" s="9"/>
      <c r="X152" s="9"/>
      <c r="Y152" s="67"/>
      <c r="Z152" s="67"/>
      <c r="AA152" s="188"/>
      <c r="AB152" s="189"/>
      <c r="AC152" s="189"/>
      <c r="AD152" s="189"/>
      <c r="AE152" s="189"/>
      <c r="AF152" s="189"/>
      <c r="AG152" s="189"/>
      <c r="AH152" s="189"/>
      <c r="AI152" s="190"/>
      <c r="AJ152" s="62"/>
      <c r="AK152" s="9" t="s">
        <v>97</v>
      </c>
      <c r="AL152" s="9"/>
      <c r="AM152" s="9"/>
      <c r="AN152" s="9"/>
      <c r="AO152" s="9"/>
      <c r="AP152" s="9"/>
      <c r="AQ152" s="9"/>
      <c r="AR152" s="9"/>
      <c r="AS152" s="9"/>
      <c r="AT152" s="9"/>
    </row>
    <row r="153" spans="1:51" s="9" customFormat="1" ht="12" customHeight="1" x14ac:dyDescent="0.15">
      <c r="U153" s="9" t="s">
        <v>101</v>
      </c>
    </row>
    <row r="154" spans="1:51" ht="12" customHeight="1" thickBot="1" x14ac:dyDescent="0.2"/>
    <row r="155" spans="1:51" ht="15" customHeight="1" thickTop="1" thickBot="1" x14ac:dyDescent="0.2">
      <c r="A155" s="41" t="s">
        <v>8</v>
      </c>
      <c r="B155" s="44"/>
      <c r="C155" s="44"/>
      <c r="D155" s="44"/>
      <c r="E155" s="44"/>
      <c r="F155" s="44"/>
      <c r="G155" s="44"/>
      <c r="H155" s="45"/>
      <c r="AK155" s="9" t="s">
        <v>35</v>
      </c>
    </row>
    <row r="156" spans="1:51" ht="12" customHeight="1" thickTop="1" x14ac:dyDescent="0.15">
      <c r="A156" s="29"/>
      <c r="AK156" s="9" t="s">
        <v>63</v>
      </c>
    </row>
    <row r="157" spans="1:51" ht="12" customHeight="1" x14ac:dyDescent="0.15">
      <c r="B157" s="13" t="s">
        <v>19</v>
      </c>
      <c r="I157" s="110" t="s">
        <v>48</v>
      </c>
      <c r="J157" s="110" t="s">
        <v>49</v>
      </c>
      <c r="K157" s="110" t="s">
        <v>45</v>
      </c>
      <c r="L157" s="110" t="s">
        <v>46</v>
      </c>
      <c r="M157" s="110" t="s">
        <v>24</v>
      </c>
      <c r="N157" s="110" t="str">
        <f>IF($N$73="","",$N$73)</f>
        <v/>
      </c>
      <c r="O157" s="110" t="str">
        <f>IF($O$73="","",$O$73)</f>
        <v/>
      </c>
      <c r="P157" s="110" t="str">
        <f>IF($P$73="","",$P$73)</f>
        <v/>
      </c>
      <c r="Q157" s="110" t="str">
        <f>IF($Q$73="","",$Q$73)</f>
        <v/>
      </c>
      <c r="R157" s="110" t="s">
        <v>82</v>
      </c>
      <c r="S157" s="110">
        <v>2</v>
      </c>
      <c r="T157" s="110" t="str">
        <f>IF($O$73="","",$O$73)</f>
        <v/>
      </c>
      <c r="U157" s="110" t="str">
        <f>IF($P$73="","",$P$73)</f>
        <v/>
      </c>
      <c r="V157" s="110" t="str">
        <f>IF($Q$73="","",$Q$73)</f>
        <v/>
      </c>
      <c r="W157" s="63"/>
      <c r="X157" s="9" t="s">
        <v>50</v>
      </c>
      <c r="AF157" s="51"/>
      <c r="AG157" s="51"/>
      <c r="AH157" s="51"/>
      <c r="AI157" s="64"/>
      <c r="AK157" s="9" t="s">
        <v>36</v>
      </c>
    </row>
    <row r="158" spans="1:51" ht="12" customHeight="1" x14ac:dyDescent="0.15">
      <c r="I158" s="110"/>
      <c r="J158" s="110"/>
      <c r="K158" s="110"/>
      <c r="L158" s="110"/>
      <c r="M158" s="110"/>
      <c r="N158" s="110"/>
      <c r="O158" s="110"/>
      <c r="P158" s="110"/>
      <c r="Q158" s="110"/>
      <c r="R158" s="110"/>
      <c r="S158" s="110"/>
      <c r="T158" s="110"/>
      <c r="U158" s="110"/>
      <c r="V158" s="110"/>
      <c r="W158" s="9"/>
      <c r="AF158" s="51"/>
      <c r="AG158" s="51"/>
      <c r="AH158" s="51"/>
      <c r="AI158" s="64"/>
      <c r="AK158" s="9" t="s">
        <v>37</v>
      </c>
    </row>
    <row r="160" spans="1:51" ht="12" customHeight="1" x14ac:dyDescent="0.15">
      <c r="B160" s="13" t="s">
        <v>10</v>
      </c>
      <c r="I160" s="191" t="str">
        <f>IF($R$157="R","集信",IF($R$157="S","配信",""))</f>
        <v>配信</v>
      </c>
      <c r="J160" s="192"/>
      <c r="K160" s="192"/>
      <c r="L160" s="192"/>
      <c r="M160" s="192"/>
      <c r="N160" s="192"/>
      <c r="O160" s="192"/>
      <c r="P160" s="192"/>
      <c r="Q160" s="193"/>
      <c r="R160" s="65"/>
      <c r="AC160" s="66"/>
      <c r="AD160" s="66"/>
      <c r="AE160" s="66"/>
      <c r="AF160" s="66"/>
      <c r="AG160" s="66"/>
      <c r="AH160" s="66"/>
      <c r="AJ160" s="70" t="b">
        <v>0</v>
      </c>
      <c r="AK160" s="9" t="s">
        <v>53</v>
      </c>
    </row>
    <row r="161" spans="1:37" ht="12" customHeight="1" x14ac:dyDescent="0.15">
      <c r="B161" s="9" t="s">
        <v>102</v>
      </c>
      <c r="I161" s="194"/>
      <c r="J161" s="195"/>
      <c r="K161" s="195"/>
      <c r="L161" s="195"/>
      <c r="M161" s="195"/>
      <c r="N161" s="195"/>
      <c r="O161" s="195"/>
      <c r="P161" s="195"/>
      <c r="Q161" s="196"/>
      <c r="R161" s="65"/>
      <c r="AC161" s="66"/>
      <c r="AD161" s="66"/>
      <c r="AE161" s="66"/>
      <c r="AF161" s="66"/>
      <c r="AG161" s="66"/>
      <c r="AH161" s="66"/>
      <c r="AK161" s="13" t="s">
        <v>7</v>
      </c>
    </row>
    <row r="162" spans="1:37" s="9" customFormat="1" ht="12" customHeight="1" x14ac:dyDescent="0.15">
      <c r="B162" s="61"/>
      <c r="I162" s="55"/>
      <c r="J162" s="55"/>
      <c r="K162" s="55"/>
      <c r="L162" s="55"/>
      <c r="M162" s="55"/>
      <c r="N162" s="55"/>
      <c r="O162" s="55"/>
      <c r="P162" s="55"/>
      <c r="AA162" s="67"/>
      <c r="AB162" s="67"/>
      <c r="AC162" s="67"/>
      <c r="AD162" s="67"/>
      <c r="AE162" s="67"/>
      <c r="AF162" s="67"/>
      <c r="AG162" s="67"/>
      <c r="AH162" s="67"/>
      <c r="AJ162" s="68"/>
    </row>
    <row r="163" spans="1:37" s="9" customFormat="1" ht="12" customHeight="1" x14ac:dyDescent="0.15">
      <c r="A163" s="13"/>
      <c r="B163" s="13" t="s">
        <v>9</v>
      </c>
      <c r="I163" s="191" t="str">
        <f>IF($R$157="S",IF($S$157=2,IF($I$43="卸","蔵出し・納期回答",IF($I$43="メーカー","",""))))</f>
        <v/>
      </c>
      <c r="J163" s="192"/>
      <c r="K163" s="192"/>
      <c r="L163" s="192"/>
      <c r="M163" s="192"/>
      <c r="N163" s="192"/>
      <c r="O163" s="192"/>
      <c r="P163" s="192"/>
      <c r="Q163" s="192"/>
      <c r="R163" s="192"/>
      <c r="S163" s="192"/>
      <c r="T163" s="192"/>
      <c r="U163" s="93"/>
      <c r="V163" s="60"/>
      <c r="W163" s="60"/>
      <c r="X163" s="60"/>
      <c r="AA163" s="67"/>
      <c r="AB163" s="67"/>
      <c r="AC163" s="67"/>
      <c r="AD163" s="67"/>
      <c r="AE163" s="67"/>
      <c r="AF163" s="67"/>
      <c r="AG163" s="67"/>
      <c r="AI163" s="68"/>
      <c r="AJ163" s="71" t="b">
        <v>0</v>
      </c>
      <c r="AK163" s="9" t="s">
        <v>51</v>
      </c>
    </row>
    <row r="164" spans="1:37" s="9" customFormat="1" ht="12" customHeight="1" x14ac:dyDescent="0.15">
      <c r="B164" s="13" t="s">
        <v>16</v>
      </c>
      <c r="I164" s="194"/>
      <c r="J164" s="195"/>
      <c r="K164" s="195"/>
      <c r="L164" s="195"/>
      <c r="M164" s="195"/>
      <c r="N164" s="195"/>
      <c r="O164" s="195"/>
      <c r="P164" s="195"/>
      <c r="Q164" s="195"/>
      <c r="R164" s="195"/>
      <c r="S164" s="195"/>
      <c r="T164" s="195"/>
      <c r="U164" s="93"/>
      <c r="V164" s="60"/>
      <c r="W164" s="60"/>
      <c r="X164" s="60"/>
      <c r="AA164" s="67"/>
      <c r="AB164" s="67"/>
      <c r="AC164" s="67"/>
      <c r="AD164" s="67"/>
      <c r="AE164" s="67"/>
      <c r="AF164" s="67"/>
      <c r="AG164" s="67"/>
      <c r="AH164" s="67"/>
      <c r="AJ164" s="68"/>
      <c r="AK164" s="9" t="s">
        <v>64</v>
      </c>
    </row>
    <row r="165" spans="1:37" ht="12" customHeight="1" x14ac:dyDescent="0.15">
      <c r="Q165" s="66"/>
      <c r="AC165" s="66"/>
      <c r="AD165" s="66"/>
      <c r="AE165" s="66"/>
      <c r="AF165" s="66"/>
      <c r="AG165" s="66"/>
      <c r="AH165" s="66"/>
      <c r="AK165" s="9" t="s">
        <v>52</v>
      </c>
    </row>
    <row r="166" spans="1:37" ht="12" customHeight="1" x14ac:dyDescent="0.15">
      <c r="B166" s="9" t="s">
        <v>83</v>
      </c>
      <c r="I166" s="110" t="str">
        <f>IF(R157="R","G",IF(R157="S","S",""))</f>
        <v>S</v>
      </c>
      <c r="J166" s="110">
        <v>2</v>
      </c>
      <c r="K166" s="110">
        <v>8</v>
      </c>
      <c r="L166" s="110">
        <v>5</v>
      </c>
      <c r="M166" s="110">
        <f>IF(S157=1,1,IF(S157=2,2,IF(S157=3,3,"")))</f>
        <v>2</v>
      </c>
      <c r="N166" s="110" t="str">
        <f>IF($O$73="","",$O$73)</f>
        <v/>
      </c>
      <c r="O166" s="110" t="str">
        <f>IF($P$73="","",$P$73)</f>
        <v/>
      </c>
      <c r="P166" s="110" t="str">
        <f>IF($Q$73="","",$Q$73)</f>
        <v/>
      </c>
      <c r="Q166" s="110">
        <v>0</v>
      </c>
      <c r="R166" s="110">
        <v>0</v>
      </c>
      <c r="S166" s="110">
        <v>0</v>
      </c>
      <c r="T166" s="110">
        <v>0</v>
      </c>
      <c r="U166" s="96"/>
      <c r="V166" s="9" t="s">
        <v>50</v>
      </c>
      <c r="W166" s="63"/>
      <c r="AJ166" s="70" t="b">
        <v>0</v>
      </c>
    </row>
    <row r="167" spans="1:37" ht="12" customHeight="1" x14ac:dyDescent="0.15">
      <c r="I167" s="110"/>
      <c r="J167" s="110"/>
      <c r="K167" s="110"/>
      <c r="L167" s="110"/>
      <c r="M167" s="110"/>
      <c r="N167" s="110"/>
      <c r="O167" s="110"/>
      <c r="P167" s="110"/>
      <c r="Q167" s="110"/>
      <c r="R167" s="110"/>
      <c r="S167" s="110"/>
      <c r="T167" s="110"/>
      <c r="U167" s="96"/>
      <c r="V167" s="89"/>
      <c r="W167" s="9"/>
    </row>
    <row r="168" spans="1:37" ht="12" customHeight="1" x14ac:dyDescent="0.15">
      <c r="AI168" s="66"/>
      <c r="AK168" s="9"/>
    </row>
    <row r="169" spans="1:37" s="73" customFormat="1" ht="12" customHeight="1" x14ac:dyDescent="0.15">
      <c r="B169" s="9" t="s">
        <v>84</v>
      </c>
      <c r="I169" s="197"/>
      <c r="J169" s="197"/>
      <c r="K169" s="197"/>
      <c r="L169" s="197"/>
      <c r="M169" s="197"/>
      <c r="N169" s="197"/>
      <c r="O169" s="197"/>
      <c r="P169" s="197"/>
      <c r="Q169" s="197"/>
      <c r="R169" s="197"/>
      <c r="S169" s="197"/>
      <c r="T169" s="197"/>
      <c r="V169" s="9" t="s">
        <v>66</v>
      </c>
      <c r="AJ169" s="71" t="b">
        <v>0</v>
      </c>
      <c r="AK169" s="9"/>
    </row>
    <row r="170" spans="1:37" s="73" customFormat="1" ht="12" customHeight="1" x14ac:dyDescent="0.15">
      <c r="B170" s="9" t="s">
        <v>85</v>
      </c>
      <c r="I170" s="197"/>
      <c r="J170" s="197"/>
      <c r="K170" s="197"/>
      <c r="L170" s="197"/>
      <c r="M170" s="197"/>
      <c r="N170" s="197"/>
      <c r="O170" s="197"/>
      <c r="P170" s="197"/>
      <c r="Q170" s="197"/>
      <c r="R170" s="197"/>
      <c r="S170" s="197"/>
      <c r="T170" s="197"/>
      <c r="V170" s="78"/>
      <c r="AJ170" s="9"/>
    </row>
    <row r="171" spans="1:37" s="73" customFormat="1" ht="12" customHeight="1" x14ac:dyDescent="0.15">
      <c r="I171" s="171"/>
      <c r="J171" s="171"/>
      <c r="K171" s="171"/>
      <c r="L171" s="171"/>
      <c r="M171" s="171"/>
      <c r="N171" s="171"/>
      <c r="O171" s="171"/>
      <c r="P171" s="171"/>
      <c r="Q171" s="171"/>
      <c r="R171" s="171"/>
      <c r="S171" s="171"/>
      <c r="T171" s="171"/>
      <c r="V171" s="9" t="s">
        <v>67</v>
      </c>
      <c r="AJ171" s="71" t="b">
        <v>0</v>
      </c>
    </row>
    <row r="172" spans="1:37" s="73" customFormat="1" ht="12" customHeight="1" x14ac:dyDescent="0.15">
      <c r="I172" s="171"/>
      <c r="J172" s="171"/>
      <c r="K172" s="171"/>
      <c r="L172" s="171"/>
      <c r="M172" s="171"/>
      <c r="N172" s="171"/>
      <c r="O172" s="171"/>
      <c r="P172" s="171"/>
      <c r="Q172" s="171"/>
      <c r="R172" s="171"/>
      <c r="S172" s="171"/>
      <c r="T172" s="171"/>
      <c r="U172" s="79"/>
      <c r="V172" s="80"/>
      <c r="AJ172" s="9"/>
    </row>
    <row r="173" spans="1:37" s="9" customFormat="1" ht="12" customHeight="1" x14ac:dyDescent="0.15">
      <c r="I173" s="75"/>
      <c r="J173" s="75"/>
      <c r="K173" s="75"/>
      <c r="L173" s="75"/>
      <c r="M173" s="75"/>
      <c r="N173" s="75"/>
      <c r="O173" s="75"/>
      <c r="P173" s="75"/>
      <c r="Q173" s="75"/>
      <c r="R173" s="75"/>
      <c r="S173" s="75"/>
      <c r="T173" s="75"/>
      <c r="U173" s="75"/>
      <c r="V173" s="75"/>
      <c r="W173" s="75"/>
      <c r="X173" s="75"/>
      <c r="Y173" s="76"/>
      <c r="Z173" s="76"/>
      <c r="AA173" s="76"/>
      <c r="AB173" s="76"/>
      <c r="AC173" s="76"/>
      <c r="AD173" s="76"/>
      <c r="AE173" s="76"/>
      <c r="AF173" s="76"/>
      <c r="AG173" s="76"/>
      <c r="AH173" s="76"/>
      <c r="AI173" s="77"/>
      <c r="AK173" s="73"/>
    </row>
    <row r="174" spans="1:37" ht="12" customHeight="1" x14ac:dyDescent="0.15">
      <c r="B174" s="9" t="s">
        <v>88</v>
      </c>
      <c r="I174" s="185" t="s">
        <v>86</v>
      </c>
      <c r="J174" s="186"/>
      <c r="K174" s="186"/>
      <c r="L174" s="186"/>
      <c r="M174" s="186"/>
      <c r="N174" s="186"/>
      <c r="O174" s="186"/>
      <c r="P174" s="186"/>
      <c r="Q174" s="187"/>
      <c r="R174" s="69"/>
      <c r="S174" s="199">
        <v>0</v>
      </c>
      <c r="T174" s="199">
        <v>1</v>
      </c>
      <c r="U174" s="199">
        <v>2</v>
      </c>
      <c r="V174" s="199">
        <v>8</v>
      </c>
      <c r="W174" s="9"/>
      <c r="X174" s="9" t="s">
        <v>106</v>
      </c>
      <c r="AC174" s="66"/>
      <c r="AD174" s="66"/>
      <c r="AE174" s="66"/>
      <c r="AF174" s="66"/>
      <c r="AG174" s="66"/>
      <c r="AH174" s="66"/>
      <c r="AK174" s="9" t="s">
        <v>86</v>
      </c>
    </row>
    <row r="175" spans="1:37" ht="12" customHeight="1" x14ac:dyDescent="0.15">
      <c r="I175" s="188"/>
      <c r="J175" s="189"/>
      <c r="K175" s="189"/>
      <c r="L175" s="189"/>
      <c r="M175" s="189"/>
      <c r="N175" s="189"/>
      <c r="O175" s="189"/>
      <c r="P175" s="189"/>
      <c r="Q175" s="190"/>
      <c r="R175" s="69"/>
      <c r="S175" s="199"/>
      <c r="T175" s="199"/>
      <c r="U175" s="199"/>
      <c r="V175" s="199"/>
      <c r="W175" s="9"/>
      <c r="X175" s="9" t="s">
        <v>107</v>
      </c>
      <c r="AC175" s="66"/>
      <c r="AD175" s="66"/>
      <c r="AE175" s="66"/>
      <c r="AF175" s="66"/>
      <c r="AG175" s="66"/>
      <c r="AH175" s="66"/>
      <c r="AK175" s="9" t="s">
        <v>87</v>
      </c>
    </row>
    <row r="176" spans="1:37" ht="12" customHeight="1" x14ac:dyDescent="0.15">
      <c r="Q176" s="66"/>
      <c r="AC176" s="66"/>
      <c r="AD176" s="66"/>
      <c r="AE176" s="66"/>
      <c r="AF176" s="66"/>
      <c r="AG176" s="66"/>
      <c r="AH176" s="66"/>
    </row>
    <row r="177" spans="1:51" ht="12" customHeight="1" x14ac:dyDescent="0.15">
      <c r="A177" s="70"/>
      <c r="B177" s="9" t="s">
        <v>89</v>
      </c>
      <c r="C177" s="9"/>
      <c r="D177" s="9"/>
      <c r="E177" s="9"/>
      <c r="F177" s="9"/>
      <c r="G177" s="9"/>
      <c r="H177" s="9"/>
      <c r="I177" s="185" t="s">
        <v>91</v>
      </c>
      <c r="J177" s="186"/>
      <c r="K177" s="186"/>
      <c r="L177" s="186"/>
      <c r="M177" s="186"/>
      <c r="N177" s="186"/>
      <c r="O177" s="186"/>
      <c r="P177" s="186"/>
      <c r="Q177" s="187"/>
      <c r="R177" s="94"/>
      <c r="S177" s="95"/>
      <c r="T177" s="9"/>
      <c r="U177" s="70"/>
      <c r="V177" s="9" t="s">
        <v>92</v>
      </c>
      <c r="W177" s="9"/>
      <c r="X177" s="9"/>
      <c r="Z177" s="9"/>
      <c r="AA177" s="185" t="s">
        <v>93</v>
      </c>
      <c r="AB177" s="186"/>
      <c r="AC177" s="186"/>
      <c r="AD177" s="186"/>
      <c r="AE177" s="186"/>
      <c r="AF177" s="186"/>
      <c r="AG177" s="186"/>
      <c r="AH177" s="186"/>
      <c r="AI177" s="187"/>
      <c r="AJ177" s="28" t="s">
        <v>90</v>
      </c>
      <c r="AK177" s="9" t="s">
        <v>93</v>
      </c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</row>
    <row r="178" spans="1:51" ht="12" customHeight="1" x14ac:dyDescent="0.15">
      <c r="A178" s="70"/>
      <c r="B178" s="9"/>
      <c r="C178" s="9"/>
      <c r="D178" s="9"/>
      <c r="E178" s="9"/>
      <c r="F178" s="9"/>
      <c r="G178" s="9"/>
      <c r="H178" s="9"/>
      <c r="I178" s="188"/>
      <c r="J178" s="189"/>
      <c r="K178" s="189"/>
      <c r="L178" s="189"/>
      <c r="M178" s="189"/>
      <c r="N178" s="189"/>
      <c r="O178" s="189"/>
      <c r="P178" s="189"/>
      <c r="Q178" s="190"/>
      <c r="R178" s="94"/>
      <c r="S178" s="95"/>
      <c r="T178" s="9"/>
      <c r="U178" s="61"/>
      <c r="V178" s="70"/>
      <c r="W178" s="9"/>
      <c r="X178" s="9"/>
      <c r="Y178" s="9"/>
      <c r="Z178" s="9"/>
      <c r="AA178" s="188"/>
      <c r="AB178" s="189"/>
      <c r="AC178" s="189"/>
      <c r="AD178" s="189"/>
      <c r="AE178" s="189"/>
      <c r="AF178" s="189"/>
      <c r="AG178" s="189"/>
      <c r="AH178" s="189"/>
      <c r="AI178" s="190"/>
      <c r="AJ178" s="28" t="s">
        <v>91</v>
      </c>
      <c r="AK178" s="9" t="s">
        <v>94</v>
      </c>
      <c r="AM178" s="9"/>
      <c r="AN178" s="9"/>
      <c r="AO178" s="9"/>
      <c r="AP178" s="9"/>
      <c r="AQ178" s="9"/>
      <c r="AR178" s="9"/>
      <c r="AS178" s="9"/>
      <c r="AT178" s="9"/>
    </row>
    <row r="180" spans="1:51" ht="12" customHeight="1" x14ac:dyDescent="0.15">
      <c r="A180" s="70"/>
      <c r="B180" s="9" t="s">
        <v>95</v>
      </c>
      <c r="C180" s="9"/>
      <c r="D180" s="9"/>
      <c r="E180" s="9"/>
      <c r="F180" s="9"/>
      <c r="G180" s="9"/>
      <c r="H180" s="9"/>
      <c r="I180" s="185" t="s">
        <v>97</v>
      </c>
      <c r="J180" s="186"/>
      <c r="K180" s="186"/>
      <c r="L180" s="186"/>
      <c r="M180" s="186"/>
      <c r="N180" s="186"/>
      <c r="O180" s="186"/>
      <c r="P180" s="186"/>
      <c r="Q180" s="187"/>
      <c r="R180" s="94"/>
      <c r="S180" s="95"/>
      <c r="T180" s="9"/>
      <c r="U180" s="9" t="s">
        <v>98</v>
      </c>
      <c r="W180" s="9"/>
      <c r="X180" s="9"/>
      <c r="Y180" s="67"/>
      <c r="Z180" s="67"/>
      <c r="AA180" s="185" t="str">
        <f>IF($I$180="再送","ファイル再送","")</f>
        <v>ファイル再送</v>
      </c>
      <c r="AB180" s="186"/>
      <c r="AC180" s="186"/>
      <c r="AD180" s="186"/>
      <c r="AE180" s="186"/>
      <c r="AF180" s="186"/>
      <c r="AG180" s="186"/>
      <c r="AH180" s="186"/>
      <c r="AI180" s="187"/>
      <c r="AJ180" s="70" t="b">
        <v>0</v>
      </c>
      <c r="AK180" s="9" t="s">
        <v>96</v>
      </c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</row>
    <row r="181" spans="1:51" ht="12" customHeight="1" x14ac:dyDescent="0.15">
      <c r="A181" s="70"/>
      <c r="B181" s="9" t="s">
        <v>99</v>
      </c>
      <c r="C181" s="9"/>
      <c r="D181" s="9"/>
      <c r="E181" s="9"/>
      <c r="F181" s="9"/>
      <c r="G181" s="9"/>
      <c r="H181" s="9"/>
      <c r="I181" s="188"/>
      <c r="J181" s="189"/>
      <c r="K181" s="189"/>
      <c r="L181" s="189"/>
      <c r="M181" s="189"/>
      <c r="N181" s="189"/>
      <c r="O181" s="189"/>
      <c r="P181" s="189"/>
      <c r="Q181" s="190"/>
      <c r="R181" s="94"/>
      <c r="S181" s="95"/>
      <c r="T181" s="9"/>
      <c r="U181" s="9" t="s">
        <v>100</v>
      </c>
      <c r="W181" s="9"/>
      <c r="X181" s="9"/>
      <c r="Y181" s="67"/>
      <c r="Z181" s="67"/>
      <c r="AA181" s="188"/>
      <c r="AB181" s="189"/>
      <c r="AC181" s="189"/>
      <c r="AD181" s="189"/>
      <c r="AE181" s="189"/>
      <c r="AF181" s="189"/>
      <c r="AG181" s="189"/>
      <c r="AH181" s="189"/>
      <c r="AI181" s="190"/>
      <c r="AJ181" s="62"/>
      <c r="AK181" s="9" t="s">
        <v>97</v>
      </c>
      <c r="AL181" s="9"/>
      <c r="AM181" s="9"/>
      <c r="AN181" s="9"/>
      <c r="AO181" s="9"/>
      <c r="AP181" s="9"/>
      <c r="AQ181" s="9"/>
      <c r="AR181" s="9"/>
      <c r="AS181" s="9"/>
      <c r="AT181" s="9"/>
    </row>
    <row r="182" spans="1:51" s="9" customFormat="1" ht="12" customHeight="1" x14ac:dyDescent="0.15">
      <c r="U182" s="9" t="s">
        <v>101</v>
      </c>
    </row>
    <row r="183" spans="1:51" ht="12" customHeight="1" thickBot="1" x14ac:dyDescent="0.2"/>
    <row r="184" spans="1:51" ht="15" customHeight="1" thickTop="1" thickBot="1" x14ac:dyDescent="0.2">
      <c r="A184" s="41" t="s">
        <v>8</v>
      </c>
      <c r="B184" s="44"/>
      <c r="C184" s="44"/>
      <c r="D184" s="44"/>
      <c r="E184" s="44"/>
      <c r="F184" s="44"/>
      <c r="G184" s="44"/>
      <c r="H184" s="45"/>
      <c r="AK184" s="9" t="s">
        <v>35</v>
      </c>
    </row>
    <row r="185" spans="1:51" ht="12" customHeight="1" thickTop="1" x14ac:dyDescent="0.15">
      <c r="A185" s="29"/>
      <c r="AK185" s="9" t="s">
        <v>63</v>
      </c>
    </row>
    <row r="186" spans="1:51" ht="12" customHeight="1" x14ac:dyDescent="0.15">
      <c r="B186" s="13" t="s">
        <v>19</v>
      </c>
      <c r="I186" s="110" t="s">
        <v>48</v>
      </c>
      <c r="J186" s="110" t="s">
        <v>49</v>
      </c>
      <c r="K186" s="110" t="s">
        <v>45</v>
      </c>
      <c r="L186" s="110" t="s">
        <v>46</v>
      </c>
      <c r="M186" s="110" t="s">
        <v>24</v>
      </c>
      <c r="N186" s="110" t="str">
        <f>IF($N$73="","",$N$73)</f>
        <v/>
      </c>
      <c r="O186" s="110" t="str">
        <f>IF($O$73="","",$O$73)</f>
        <v/>
      </c>
      <c r="P186" s="110" t="str">
        <f>IF($P$73="","",$P$73)</f>
        <v/>
      </c>
      <c r="Q186" s="110" t="str">
        <f>IF($Q$73="","",$Q$73)</f>
        <v/>
      </c>
      <c r="R186" s="110" t="s">
        <v>82</v>
      </c>
      <c r="S186" s="110">
        <v>3</v>
      </c>
      <c r="T186" s="110" t="str">
        <f>IF($O$73="","",$O$73)</f>
        <v/>
      </c>
      <c r="U186" s="110" t="str">
        <f>IF($P$73="","",$P$73)</f>
        <v/>
      </c>
      <c r="V186" s="110" t="str">
        <f>IF($Q$73="","",$Q$73)</f>
        <v/>
      </c>
      <c r="W186" s="63"/>
      <c r="X186" s="9" t="s">
        <v>50</v>
      </c>
      <c r="AF186" s="51"/>
      <c r="AG186" s="51"/>
      <c r="AH186" s="51"/>
      <c r="AI186" s="64"/>
      <c r="AK186" s="9" t="s">
        <v>36</v>
      </c>
    </row>
    <row r="187" spans="1:51" ht="12" customHeight="1" x14ac:dyDescent="0.15">
      <c r="I187" s="110"/>
      <c r="J187" s="110"/>
      <c r="K187" s="110"/>
      <c r="L187" s="110"/>
      <c r="M187" s="110"/>
      <c r="N187" s="110"/>
      <c r="O187" s="110"/>
      <c r="P187" s="110"/>
      <c r="Q187" s="110"/>
      <c r="R187" s="110"/>
      <c r="S187" s="110"/>
      <c r="T187" s="110"/>
      <c r="U187" s="110"/>
      <c r="V187" s="110"/>
      <c r="W187" s="9"/>
      <c r="AF187" s="51"/>
      <c r="AG187" s="51"/>
      <c r="AH187" s="51"/>
      <c r="AI187" s="64"/>
      <c r="AK187" s="9" t="s">
        <v>37</v>
      </c>
    </row>
    <row r="189" spans="1:51" ht="12" customHeight="1" x14ac:dyDescent="0.15">
      <c r="B189" s="13" t="s">
        <v>10</v>
      </c>
      <c r="I189" s="191" t="str">
        <f>IF($R$186="R","集信",IF($R$186="S","配信",""))</f>
        <v>配信</v>
      </c>
      <c r="J189" s="192"/>
      <c r="K189" s="192"/>
      <c r="L189" s="192"/>
      <c r="M189" s="192"/>
      <c r="N189" s="192"/>
      <c r="O189" s="192"/>
      <c r="P189" s="192"/>
      <c r="Q189" s="193"/>
      <c r="R189" s="65"/>
      <c r="AC189" s="66"/>
      <c r="AD189" s="66"/>
      <c r="AE189" s="66"/>
      <c r="AF189" s="66"/>
      <c r="AG189" s="66"/>
      <c r="AH189" s="66"/>
      <c r="AJ189" s="70" t="b">
        <v>0</v>
      </c>
      <c r="AK189" s="9" t="s">
        <v>53</v>
      </c>
    </row>
    <row r="190" spans="1:51" ht="12" customHeight="1" x14ac:dyDescent="0.15">
      <c r="B190" s="9" t="s">
        <v>102</v>
      </c>
      <c r="I190" s="194"/>
      <c r="J190" s="195"/>
      <c r="K190" s="195"/>
      <c r="L190" s="195"/>
      <c r="M190" s="195"/>
      <c r="N190" s="195"/>
      <c r="O190" s="195"/>
      <c r="P190" s="195"/>
      <c r="Q190" s="196"/>
      <c r="R190" s="65"/>
      <c r="AC190" s="66"/>
      <c r="AD190" s="66"/>
      <c r="AE190" s="66"/>
      <c r="AF190" s="66"/>
      <c r="AG190" s="66"/>
      <c r="AH190" s="66"/>
      <c r="AK190" s="13" t="s">
        <v>7</v>
      </c>
    </row>
    <row r="191" spans="1:51" s="9" customFormat="1" ht="12" customHeight="1" x14ac:dyDescent="0.15">
      <c r="B191" s="61"/>
      <c r="I191" s="55"/>
      <c r="J191" s="55"/>
      <c r="K191" s="55"/>
      <c r="L191" s="55"/>
      <c r="M191" s="55"/>
      <c r="N191" s="55"/>
      <c r="O191" s="55"/>
      <c r="P191" s="55"/>
      <c r="AA191" s="67"/>
      <c r="AB191" s="67"/>
      <c r="AC191" s="67"/>
      <c r="AD191" s="67"/>
      <c r="AE191" s="67"/>
      <c r="AF191" s="67"/>
      <c r="AG191" s="67"/>
      <c r="AH191" s="67"/>
      <c r="AJ191" s="68"/>
    </row>
    <row r="192" spans="1:51" s="9" customFormat="1" ht="12" customHeight="1" x14ac:dyDescent="0.15">
      <c r="A192" s="13"/>
      <c r="B192" s="13" t="s">
        <v>9</v>
      </c>
      <c r="I192" s="191" t="str">
        <f>IF($R$186="S",IF($S$186=3,IF($I$43="卸","請求照合",IF($I$43="メーカー","",""))))</f>
        <v/>
      </c>
      <c r="J192" s="192"/>
      <c r="K192" s="192"/>
      <c r="L192" s="192"/>
      <c r="M192" s="192"/>
      <c r="N192" s="192"/>
      <c r="O192" s="192"/>
      <c r="P192" s="192"/>
      <c r="Q192" s="192"/>
      <c r="R192" s="192"/>
      <c r="S192" s="192"/>
      <c r="T192" s="192"/>
      <c r="U192" s="93"/>
      <c r="V192" s="60"/>
      <c r="W192" s="60"/>
      <c r="X192" s="60"/>
      <c r="AA192" s="67"/>
      <c r="AB192" s="67"/>
      <c r="AC192" s="67"/>
      <c r="AD192" s="67"/>
      <c r="AE192" s="67"/>
      <c r="AF192" s="67"/>
      <c r="AG192" s="67"/>
      <c r="AI192" s="68"/>
      <c r="AJ192" s="71" t="b">
        <v>0</v>
      </c>
      <c r="AK192" s="9" t="s">
        <v>51</v>
      </c>
    </row>
    <row r="193" spans="1:51" s="9" customFormat="1" ht="12" customHeight="1" x14ac:dyDescent="0.15">
      <c r="B193" s="13" t="s">
        <v>16</v>
      </c>
      <c r="I193" s="194"/>
      <c r="J193" s="195"/>
      <c r="K193" s="195"/>
      <c r="L193" s="195"/>
      <c r="M193" s="195"/>
      <c r="N193" s="195"/>
      <c r="O193" s="195"/>
      <c r="P193" s="195"/>
      <c r="Q193" s="195"/>
      <c r="R193" s="195"/>
      <c r="S193" s="195"/>
      <c r="T193" s="195"/>
      <c r="U193" s="93"/>
      <c r="V193" s="60"/>
      <c r="W193" s="60"/>
      <c r="X193" s="60"/>
      <c r="AA193" s="67"/>
      <c r="AB193" s="67"/>
      <c r="AC193" s="67"/>
      <c r="AD193" s="67"/>
      <c r="AE193" s="67"/>
      <c r="AF193" s="67"/>
      <c r="AG193" s="67"/>
      <c r="AH193" s="67"/>
      <c r="AJ193" s="68"/>
      <c r="AK193" s="9" t="s">
        <v>64</v>
      </c>
    </row>
    <row r="194" spans="1:51" ht="12" customHeight="1" x14ac:dyDescent="0.15">
      <c r="Q194" s="66"/>
      <c r="AC194" s="66"/>
      <c r="AD194" s="66"/>
      <c r="AE194" s="66"/>
      <c r="AF194" s="66"/>
      <c r="AG194" s="66"/>
      <c r="AH194" s="66"/>
      <c r="AK194" s="9" t="s">
        <v>52</v>
      </c>
    </row>
    <row r="195" spans="1:51" ht="12" customHeight="1" x14ac:dyDescent="0.15">
      <c r="B195" s="9" t="s">
        <v>83</v>
      </c>
      <c r="I195" s="110" t="str">
        <f>IF(R186="R","G",IF(R186="S","S",""))</f>
        <v>S</v>
      </c>
      <c r="J195" s="110">
        <v>2</v>
      </c>
      <c r="K195" s="110">
        <v>8</v>
      </c>
      <c r="L195" s="110">
        <v>5</v>
      </c>
      <c r="M195" s="110">
        <f>IF(S186=1,1,IF(S186=2,2,IF(S186=3,3,"")))</f>
        <v>3</v>
      </c>
      <c r="N195" s="110" t="str">
        <f>IF($O$73="","",$O$73)</f>
        <v/>
      </c>
      <c r="O195" s="110" t="str">
        <f>IF($P$73="","",$P$73)</f>
        <v/>
      </c>
      <c r="P195" s="110" t="str">
        <f>IF($Q$73="","",$Q$73)</f>
        <v/>
      </c>
      <c r="Q195" s="110">
        <v>0</v>
      </c>
      <c r="R195" s="110">
        <v>0</v>
      </c>
      <c r="S195" s="110">
        <v>0</v>
      </c>
      <c r="T195" s="110">
        <v>0</v>
      </c>
      <c r="U195" s="96"/>
      <c r="V195" s="9" t="s">
        <v>50</v>
      </c>
      <c r="W195" s="63"/>
      <c r="AJ195" s="70" t="b">
        <v>0</v>
      </c>
    </row>
    <row r="196" spans="1:51" ht="12" customHeight="1" x14ac:dyDescent="0.15">
      <c r="I196" s="110"/>
      <c r="J196" s="110"/>
      <c r="K196" s="110"/>
      <c r="L196" s="110"/>
      <c r="M196" s="110"/>
      <c r="N196" s="110"/>
      <c r="O196" s="110"/>
      <c r="P196" s="110"/>
      <c r="Q196" s="110"/>
      <c r="R196" s="110"/>
      <c r="S196" s="110"/>
      <c r="T196" s="110"/>
      <c r="U196" s="96"/>
      <c r="V196" s="89"/>
      <c r="W196" s="9"/>
    </row>
    <row r="197" spans="1:51" ht="12" customHeight="1" x14ac:dyDescent="0.15">
      <c r="AI197" s="66"/>
      <c r="AK197" s="9"/>
    </row>
    <row r="198" spans="1:51" s="73" customFormat="1" ht="12" customHeight="1" x14ac:dyDescent="0.15">
      <c r="B198" s="9" t="s">
        <v>84</v>
      </c>
      <c r="I198" s="197"/>
      <c r="J198" s="197"/>
      <c r="K198" s="197"/>
      <c r="L198" s="197"/>
      <c r="M198" s="197"/>
      <c r="N198" s="197"/>
      <c r="O198" s="197"/>
      <c r="P198" s="197"/>
      <c r="Q198" s="197"/>
      <c r="R198" s="197"/>
      <c r="S198" s="197"/>
      <c r="T198" s="197"/>
      <c r="V198" s="9" t="s">
        <v>66</v>
      </c>
      <c r="AJ198" s="71" t="b">
        <v>0</v>
      </c>
      <c r="AK198" s="9"/>
    </row>
    <row r="199" spans="1:51" s="73" customFormat="1" ht="12" customHeight="1" x14ac:dyDescent="0.15">
      <c r="B199" s="9" t="s">
        <v>85</v>
      </c>
      <c r="I199" s="197"/>
      <c r="J199" s="197"/>
      <c r="K199" s="197"/>
      <c r="L199" s="197"/>
      <c r="M199" s="197"/>
      <c r="N199" s="197"/>
      <c r="O199" s="197"/>
      <c r="P199" s="197"/>
      <c r="Q199" s="197"/>
      <c r="R199" s="197"/>
      <c r="S199" s="197"/>
      <c r="T199" s="197"/>
      <c r="V199" s="78"/>
      <c r="AJ199" s="9"/>
    </row>
    <row r="200" spans="1:51" s="73" customFormat="1" ht="12" customHeight="1" x14ac:dyDescent="0.15">
      <c r="I200" s="171"/>
      <c r="J200" s="171"/>
      <c r="K200" s="171"/>
      <c r="L200" s="171"/>
      <c r="M200" s="171"/>
      <c r="N200" s="171"/>
      <c r="O200" s="171"/>
      <c r="P200" s="171"/>
      <c r="Q200" s="171"/>
      <c r="R200" s="171"/>
      <c r="S200" s="171"/>
      <c r="T200" s="171"/>
      <c r="V200" s="9" t="s">
        <v>67</v>
      </c>
      <c r="AJ200" s="71" t="b">
        <v>0</v>
      </c>
    </row>
    <row r="201" spans="1:51" s="73" customFormat="1" ht="12" customHeight="1" x14ac:dyDescent="0.15">
      <c r="I201" s="171"/>
      <c r="J201" s="171"/>
      <c r="K201" s="171"/>
      <c r="L201" s="171"/>
      <c r="M201" s="171"/>
      <c r="N201" s="171"/>
      <c r="O201" s="171"/>
      <c r="P201" s="171"/>
      <c r="Q201" s="171"/>
      <c r="R201" s="171"/>
      <c r="S201" s="171"/>
      <c r="T201" s="171"/>
      <c r="U201" s="79"/>
      <c r="V201" s="80"/>
      <c r="AJ201" s="9"/>
    </row>
    <row r="202" spans="1:51" s="9" customFormat="1" ht="12" customHeight="1" x14ac:dyDescent="0.15">
      <c r="I202" s="75"/>
      <c r="J202" s="75"/>
      <c r="K202" s="75"/>
      <c r="L202" s="75"/>
      <c r="M202" s="75"/>
      <c r="N202" s="75"/>
      <c r="O202" s="75"/>
      <c r="P202" s="75"/>
      <c r="Q202" s="75"/>
      <c r="R202" s="75"/>
      <c r="S202" s="75"/>
      <c r="T202" s="75"/>
      <c r="U202" s="75"/>
      <c r="V202" s="75"/>
      <c r="W202" s="75"/>
      <c r="X202" s="75"/>
      <c r="Y202" s="76"/>
      <c r="Z202" s="76"/>
      <c r="AA202" s="76"/>
      <c r="AB202" s="76"/>
      <c r="AC202" s="76"/>
      <c r="AD202" s="76"/>
      <c r="AE202" s="76"/>
      <c r="AF202" s="76"/>
      <c r="AG202" s="76"/>
      <c r="AH202" s="76"/>
      <c r="AI202" s="77"/>
      <c r="AK202" s="73"/>
    </row>
    <row r="203" spans="1:51" ht="12" customHeight="1" x14ac:dyDescent="0.15">
      <c r="B203" s="9" t="s">
        <v>88</v>
      </c>
      <c r="I203" s="185" t="s">
        <v>86</v>
      </c>
      <c r="J203" s="186"/>
      <c r="K203" s="186"/>
      <c r="L203" s="186"/>
      <c r="M203" s="186"/>
      <c r="N203" s="186"/>
      <c r="O203" s="186"/>
      <c r="P203" s="186"/>
      <c r="Q203" s="187"/>
      <c r="R203" s="69"/>
      <c r="S203" s="199">
        <v>0</v>
      </c>
      <c r="T203" s="199">
        <v>1</v>
      </c>
      <c r="U203" s="199">
        <v>2</v>
      </c>
      <c r="V203" s="199">
        <v>8</v>
      </c>
      <c r="W203" s="9"/>
      <c r="X203" s="9" t="s">
        <v>106</v>
      </c>
      <c r="AC203" s="66"/>
      <c r="AD203" s="66"/>
      <c r="AE203" s="66"/>
      <c r="AF203" s="66"/>
      <c r="AG203" s="66"/>
      <c r="AH203" s="66"/>
      <c r="AK203" s="9" t="s">
        <v>86</v>
      </c>
    </row>
    <row r="204" spans="1:51" ht="12" customHeight="1" x14ac:dyDescent="0.15">
      <c r="I204" s="188"/>
      <c r="J204" s="189"/>
      <c r="K204" s="189"/>
      <c r="L204" s="189"/>
      <c r="M204" s="189"/>
      <c r="N204" s="189"/>
      <c r="O204" s="189"/>
      <c r="P204" s="189"/>
      <c r="Q204" s="190"/>
      <c r="R204" s="69"/>
      <c r="S204" s="199"/>
      <c r="T204" s="199"/>
      <c r="U204" s="199"/>
      <c r="V204" s="199"/>
      <c r="W204" s="9"/>
      <c r="X204" s="9" t="s">
        <v>107</v>
      </c>
      <c r="AC204" s="66"/>
      <c r="AD204" s="66"/>
      <c r="AE204" s="66"/>
      <c r="AF204" s="66"/>
      <c r="AG204" s="66"/>
      <c r="AH204" s="66"/>
      <c r="AK204" s="9" t="s">
        <v>87</v>
      </c>
    </row>
    <row r="205" spans="1:51" ht="12" customHeight="1" x14ac:dyDescent="0.15">
      <c r="Q205" s="66"/>
      <c r="AC205" s="66"/>
      <c r="AD205" s="66"/>
      <c r="AE205" s="66"/>
      <c r="AF205" s="66"/>
      <c r="AG205" s="66"/>
      <c r="AH205" s="66"/>
    </row>
    <row r="206" spans="1:51" ht="12" customHeight="1" x14ac:dyDescent="0.15">
      <c r="A206" s="70"/>
      <c r="B206" s="9" t="s">
        <v>89</v>
      </c>
      <c r="C206" s="9"/>
      <c r="D206" s="9"/>
      <c r="E206" s="9"/>
      <c r="F206" s="9"/>
      <c r="G206" s="9"/>
      <c r="H206" s="9"/>
      <c r="I206" s="185" t="s">
        <v>91</v>
      </c>
      <c r="J206" s="186"/>
      <c r="K206" s="186"/>
      <c r="L206" s="186"/>
      <c r="M206" s="186"/>
      <c r="N206" s="186"/>
      <c r="O206" s="186"/>
      <c r="P206" s="186"/>
      <c r="Q206" s="187"/>
      <c r="R206" s="94"/>
      <c r="S206" s="95"/>
      <c r="T206" s="9"/>
      <c r="U206" s="70"/>
      <c r="V206" s="9" t="s">
        <v>92</v>
      </c>
      <c r="W206" s="9"/>
      <c r="X206" s="9"/>
      <c r="Z206" s="9"/>
      <c r="AA206" s="185" t="s">
        <v>93</v>
      </c>
      <c r="AB206" s="186"/>
      <c r="AC206" s="186"/>
      <c r="AD206" s="186"/>
      <c r="AE206" s="186"/>
      <c r="AF206" s="186"/>
      <c r="AG206" s="186"/>
      <c r="AH206" s="186"/>
      <c r="AI206" s="187"/>
      <c r="AJ206" s="28" t="s">
        <v>90</v>
      </c>
      <c r="AK206" s="9" t="s">
        <v>93</v>
      </c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</row>
    <row r="207" spans="1:51" ht="12" customHeight="1" x14ac:dyDescent="0.15">
      <c r="A207" s="70"/>
      <c r="B207" s="9"/>
      <c r="C207" s="9"/>
      <c r="D207" s="9"/>
      <c r="E207" s="9"/>
      <c r="F207" s="9"/>
      <c r="G207" s="9"/>
      <c r="H207" s="9"/>
      <c r="I207" s="188"/>
      <c r="J207" s="189"/>
      <c r="K207" s="189"/>
      <c r="L207" s="189"/>
      <c r="M207" s="189"/>
      <c r="N207" s="189"/>
      <c r="O207" s="189"/>
      <c r="P207" s="189"/>
      <c r="Q207" s="190"/>
      <c r="R207" s="94"/>
      <c r="S207" s="95"/>
      <c r="T207" s="9"/>
      <c r="U207" s="61"/>
      <c r="V207" s="70"/>
      <c r="W207" s="9"/>
      <c r="X207" s="9"/>
      <c r="Y207" s="9"/>
      <c r="Z207" s="9"/>
      <c r="AA207" s="188"/>
      <c r="AB207" s="189"/>
      <c r="AC207" s="189"/>
      <c r="AD207" s="189"/>
      <c r="AE207" s="189"/>
      <c r="AF207" s="189"/>
      <c r="AG207" s="189"/>
      <c r="AH207" s="189"/>
      <c r="AI207" s="190"/>
      <c r="AJ207" s="28" t="s">
        <v>91</v>
      </c>
      <c r="AK207" s="9" t="s">
        <v>94</v>
      </c>
      <c r="AM207" s="9"/>
      <c r="AN207" s="9"/>
      <c r="AO207" s="9"/>
      <c r="AP207" s="9"/>
      <c r="AQ207" s="9"/>
      <c r="AR207" s="9"/>
      <c r="AS207" s="9"/>
      <c r="AT207" s="9"/>
    </row>
    <row r="209" spans="1:51" ht="12" customHeight="1" x14ac:dyDescent="0.15">
      <c r="A209" s="70"/>
      <c r="B209" s="9" t="s">
        <v>95</v>
      </c>
      <c r="C209" s="9"/>
      <c r="D209" s="9"/>
      <c r="E209" s="9"/>
      <c r="F209" s="9"/>
      <c r="G209" s="9"/>
      <c r="H209" s="9"/>
      <c r="I209" s="185" t="s">
        <v>97</v>
      </c>
      <c r="J209" s="186"/>
      <c r="K209" s="186"/>
      <c r="L209" s="186"/>
      <c r="M209" s="186"/>
      <c r="N209" s="186"/>
      <c r="O209" s="186"/>
      <c r="P209" s="186"/>
      <c r="Q209" s="187"/>
      <c r="R209" s="94"/>
      <c r="S209" s="95"/>
      <c r="T209" s="9"/>
      <c r="U209" s="9" t="s">
        <v>98</v>
      </c>
      <c r="W209" s="9"/>
      <c r="X209" s="9"/>
      <c r="Y209" s="67"/>
      <c r="Z209" s="67"/>
      <c r="AA209" s="185" t="str">
        <f>IF($I$209="再送","ファイル再送","")</f>
        <v>ファイル再送</v>
      </c>
      <c r="AB209" s="186"/>
      <c r="AC209" s="186"/>
      <c r="AD209" s="186"/>
      <c r="AE209" s="186"/>
      <c r="AF209" s="186"/>
      <c r="AG209" s="186"/>
      <c r="AH209" s="186"/>
      <c r="AI209" s="187"/>
      <c r="AJ209" s="70" t="b">
        <v>0</v>
      </c>
      <c r="AK209" s="9" t="s">
        <v>96</v>
      </c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</row>
    <row r="210" spans="1:51" ht="12" customHeight="1" x14ac:dyDescent="0.15">
      <c r="A210" s="70"/>
      <c r="B210" s="9" t="s">
        <v>99</v>
      </c>
      <c r="C210" s="9"/>
      <c r="D210" s="9"/>
      <c r="E210" s="9"/>
      <c r="F210" s="9"/>
      <c r="G210" s="9"/>
      <c r="H210" s="9"/>
      <c r="I210" s="188"/>
      <c r="J210" s="189"/>
      <c r="K210" s="189"/>
      <c r="L210" s="189"/>
      <c r="M210" s="189"/>
      <c r="N210" s="189"/>
      <c r="O210" s="189"/>
      <c r="P210" s="189"/>
      <c r="Q210" s="190"/>
      <c r="R210" s="94"/>
      <c r="S210" s="95"/>
      <c r="T210" s="9"/>
      <c r="U210" s="9" t="s">
        <v>100</v>
      </c>
      <c r="W210" s="9"/>
      <c r="X210" s="9"/>
      <c r="Y210" s="67"/>
      <c r="Z210" s="67"/>
      <c r="AA210" s="188"/>
      <c r="AB210" s="189"/>
      <c r="AC210" s="189"/>
      <c r="AD210" s="189"/>
      <c r="AE210" s="189"/>
      <c r="AF210" s="189"/>
      <c r="AG210" s="189"/>
      <c r="AH210" s="189"/>
      <c r="AI210" s="190"/>
      <c r="AJ210" s="62"/>
      <c r="AK210" s="9" t="s">
        <v>97</v>
      </c>
      <c r="AL210" s="9"/>
      <c r="AM210" s="9"/>
      <c r="AN210" s="9"/>
      <c r="AO210" s="9"/>
      <c r="AP210" s="9"/>
      <c r="AQ210" s="9"/>
      <c r="AR210" s="9"/>
      <c r="AS210" s="9"/>
      <c r="AT210" s="9"/>
    </row>
    <row r="211" spans="1:51" s="9" customFormat="1" ht="12" customHeight="1" x14ac:dyDescent="0.15">
      <c r="U211" s="9" t="s">
        <v>101</v>
      </c>
    </row>
  </sheetData>
  <sheetProtection algorithmName="SHA-512" hashValue="Hb+24K9gTni/hUlEgCy40KEiKIlR/uFZ3Ap+PMwC2fGHcyBkHdOBsq+CF/n9djjfhrwfPLNBItcwrq6Sw8lrCQ==" saltValue="i6UlfkpaK2z4hbh6P3pDgA==" spinCount="100000" sheet="1" selectLockedCells="1"/>
  <protectedRanges>
    <protectedRange sqref="U19 X19 I19 L19 O19" name="範囲1_2_1_1"/>
    <protectedRange sqref="U22 X22 I22 L22 O22" name="範囲1_2_1_2"/>
  </protectedRanges>
  <mergeCells count="347">
    <mergeCell ref="I37:T38"/>
    <mergeCell ref="T203:T204"/>
    <mergeCell ref="U203:U204"/>
    <mergeCell ref="V203:V204"/>
    <mergeCell ref="S116:S117"/>
    <mergeCell ref="T116:T117"/>
    <mergeCell ref="U116:U117"/>
    <mergeCell ref="V116:V117"/>
    <mergeCell ref="S145:S146"/>
    <mergeCell ref="T145:T146"/>
    <mergeCell ref="U145:U146"/>
    <mergeCell ref="V145:V146"/>
    <mergeCell ref="S174:S175"/>
    <mergeCell ref="T174:T175"/>
    <mergeCell ref="U174:U175"/>
    <mergeCell ref="V174:V175"/>
    <mergeCell ref="I203:Q204"/>
    <mergeCell ref="I189:Q190"/>
    <mergeCell ref="I192:T193"/>
    <mergeCell ref="I195:I196"/>
    <mergeCell ref="J195:J196"/>
    <mergeCell ref="K195:K196"/>
    <mergeCell ref="L195:L196"/>
    <mergeCell ref="M195:M196"/>
    <mergeCell ref="I206:Q207"/>
    <mergeCell ref="AA206:AI207"/>
    <mergeCell ref="I209:Q210"/>
    <mergeCell ref="AA209:AI210"/>
    <mergeCell ref="I198:J199"/>
    <mergeCell ref="K198:L199"/>
    <mergeCell ref="M198:N199"/>
    <mergeCell ref="O198:P199"/>
    <mergeCell ref="Q198:R199"/>
    <mergeCell ref="S198:T199"/>
    <mergeCell ref="I200:I201"/>
    <mergeCell ref="J200:J201"/>
    <mergeCell ref="K200:K201"/>
    <mergeCell ref="L200:L201"/>
    <mergeCell ref="M200:M201"/>
    <mergeCell ref="N200:N201"/>
    <mergeCell ref="O200:O201"/>
    <mergeCell ref="P200:P201"/>
    <mergeCell ref="Q200:Q201"/>
    <mergeCell ref="R200:R201"/>
    <mergeCell ref="S200:S201"/>
    <mergeCell ref="T200:T201"/>
    <mergeCell ref="S203:S204"/>
    <mergeCell ref="N195:N196"/>
    <mergeCell ref="O195:O196"/>
    <mergeCell ref="P195:P196"/>
    <mergeCell ref="Q195:Q196"/>
    <mergeCell ref="R195:R196"/>
    <mergeCell ref="S195:S196"/>
    <mergeCell ref="T195:T196"/>
    <mergeCell ref="I174:Q175"/>
    <mergeCell ref="I177:Q178"/>
    <mergeCell ref="AA177:AI178"/>
    <mergeCell ref="I180:Q181"/>
    <mergeCell ref="AA180:AI181"/>
    <mergeCell ref="I186:I187"/>
    <mergeCell ref="J186:J187"/>
    <mergeCell ref="K186:K187"/>
    <mergeCell ref="L186:L187"/>
    <mergeCell ref="M186:M187"/>
    <mergeCell ref="N186:N187"/>
    <mergeCell ref="O186:O187"/>
    <mergeCell ref="P186:P187"/>
    <mergeCell ref="Q186:Q187"/>
    <mergeCell ref="R186:R187"/>
    <mergeCell ref="S186:S187"/>
    <mergeCell ref="T186:T187"/>
    <mergeCell ref="U186:U187"/>
    <mergeCell ref="V186:V187"/>
    <mergeCell ref="I169:J170"/>
    <mergeCell ref="K169:L170"/>
    <mergeCell ref="M169:N170"/>
    <mergeCell ref="O169:P170"/>
    <mergeCell ref="Q169:R170"/>
    <mergeCell ref="S169:T170"/>
    <mergeCell ref="I171:I172"/>
    <mergeCell ref="J171:J172"/>
    <mergeCell ref="K171:K172"/>
    <mergeCell ref="L171:L172"/>
    <mergeCell ref="M171:M172"/>
    <mergeCell ref="N171:N172"/>
    <mergeCell ref="O171:O172"/>
    <mergeCell ref="P171:P172"/>
    <mergeCell ref="Q171:Q172"/>
    <mergeCell ref="R171:R172"/>
    <mergeCell ref="S171:S172"/>
    <mergeCell ref="T171:T172"/>
    <mergeCell ref="I160:Q161"/>
    <mergeCell ref="I163:T164"/>
    <mergeCell ref="I166:I167"/>
    <mergeCell ref="J166:J167"/>
    <mergeCell ref="K166:K167"/>
    <mergeCell ref="L166:L167"/>
    <mergeCell ref="M166:M167"/>
    <mergeCell ref="N166:N167"/>
    <mergeCell ref="O166:O167"/>
    <mergeCell ref="P166:P167"/>
    <mergeCell ref="Q166:Q167"/>
    <mergeCell ref="R166:R167"/>
    <mergeCell ref="S166:S167"/>
    <mergeCell ref="T166:T167"/>
    <mergeCell ref="I145:Q146"/>
    <mergeCell ref="I148:Q149"/>
    <mergeCell ref="AA148:AI149"/>
    <mergeCell ref="I151:Q152"/>
    <mergeCell ref="AA151:AI152"/>
    <mergeCell ref="I157:I158"/>
    <mergeCell ref="J157:J158"/>
    <mergeCell ref="K157:K158"/>
    <mergeCell ref="L157:L158"/>
    <mergeCell ref="M157:M158"/>
    <mergeCell ref="N157:N158"/>
    <mergeCell ref="O157:O158"/>
    <mergeCell ref="P157:P158"/>
    <mergeCell ref="Q157:Q158"/>
    <mergeCell ref="R157:R158"/>
    <mergeCell ref="S157:S158"/>
    <mergeCell ref="T157:T158"/>
    <mergeCell ref="U157:U158"/>
    <mergeCell ref="V157:V158"/>
    <mergeCell ref="I140:J141"/>
    <mergeCell ref="K140:L141"/>
    <mergeCell ref="M140:N141"/>
    <mergeCell ref="O140:P141"/>
    <mergeCell ref="Q140:R141"/>
    <mergeCell ref="S140:T141"/>
    <mergeCell ref="I142:I143"/>
    <mergeCell ref="J142:J143"/>
    <mergeCell ref="K142:K143"/>
    <mergeCell ref="L142:L143"/>
    <mergeCell ref="M142:M143"/>
    <mergeCell ref="N142:N143"/>
    <mergeCell ref="O142:O143"/>
    <mergeCell ref="P142:P143"/>
    <mergeCell ref="Q142:Q143"/>
    <mergeCell ref="R142:R143"/>
    <mergeCell ref="S142:S143"/>
    <mergeCell ref="T142:T143"/>
    <mergeCell ref="I131:Q132"/>
    <mergeCell ref="I134:T135"/>
    <mergeCell ref="I137:I138"/>
    <mergeCell ref="J137:J138"/>
    <mergeCell ref="K137:K138"/>
    <mergeCell ref="L137:L138"/>
    <mergeCell ref="M137:M138"/>
    <mergeCell ref="N137:N138"/>
    <mergeCell ref="O137:O138"/>
    <mergeCell ref="P137:P138"/>
    <mergeCell ref="Q137:Q138"/>
    <mergeCell ref="R137:R138"/>
    <mergeCell ref="S137:S138"/>
    <mergeCell ref="T137:T138"/>
    <mergeCell ref="I119:Q120"/>
    <mergeCell ref="AA119:AI120"/>
    <mergeCell ref="AA122:AI123"/>
    <mergeCell ref="I128:I129"/>
    <mergeCell ref="J128:J129"/>
    <mergeCell ref="K128:K129"/>
    <mergeCell ref="L128:L129"/>
    <mergeCell ref="M128:M129"/>
    <mergeCell ref="N128:N129"/>
    <mergeCell ref="O128:O129"/>
    <mergeCell ref="P128:P129"/>
    <mergeCell ref="Q128:Q129"/>
    <mergeCell ref="R128:R129"/>
    <mergeCell ref="S128:S129"/>
    <mergeCell ref="T128:T129"/>
    <mergeCell ref="U128:U129"/>
    <mergeCell ref="V128:V129"/>
    <mergeCell ref="I122:Q123"/>
    <mergeCell ref="I111:J112"/>
    <mergeCell ref="K111:L112"/>
    <mergeCell ref="M111:N112"/>
    <mergeCell ref="O111:P112"/>
    <mergeCell ref="Q111:R112"/>
    <mergeCell ref="S111:T112"/>
    <mergeCell ref="I113:I114"/>
    <mergeCell ref="J113:J114"/>
    <mergeCell ref="K113:K114"/>
    <mergeCell ref="L113:L114"/>
    <mergeCell ref="M113:M114"/>
    <mergeCell ref="N113:N114"/>
    <mergeCell ref="O113:O114"/>
    <mergeCell ref="P113:P114"/>
    <mergeCell ref="Q113:Q114"/>
    <mergeCell ref="R113:R114"/>
    <mergeCell ref="S113:S114"/>
    <mergeCell ref="T113:T114"/>
    <mergeCell ref="Y90:AC91"/>
    <mergeCell ref="AD90:AD91"/>
    <mergeCell ref="Y93:AC94"/>
    <mergeCell ref="I76:I77"/>
    <mergeCell ref="J76:J77"/>
    <mergeCell ref="K76:K77"/>
    <mergeCell ref="L76:L77"/>
    <mergeCell ref="M76:M77"/>
    <mergeCell ref="N76:N77"/>
    <mergeCell ref="O76:O77"/>
    <mergeCell ref="P76:P77"/>
    <mergeCell ref="Q76:Q77"/>
    <mergeCell ref="R76:R77"/>
    <mergeCell ref="S76:S77"/>
    <mergeCell ref="T76:T77"/>
    <mergeCell ref="U76:U77"/>
    <mergeCell ref="V76:V77"/>
    <mergeCell ref="N79:N80"/>
    <mergeCell ref="M87:M88"/>
    <mergeCell ref="K87:K88"/>
    <mergeCell ref="L87:L88"/>
    <mergeCell ref="I79:I80"/>
    <mergeCell ref="J79:J80"/>
    <mergeCell ref="K79:K80"/>
    <mergeCell ref="R108:R109"/>
    <mergeCell ref="S108:S109"/>
    <mergeCell ref="T108:T109"/>
    <mergeCell ref="I105:T106"/>
    <mergeCell ref="I90:Q91"/>
    <mergeCell ref="I93:Q94"/>
    <mergeCell ref="I43:P44"/>
    <mergeCell ref="I108:I109"/>
    <mergeCell ref="J108:J109"/>
    <mergeCell ref="K108:K109"/>
    <mergeCell ref="L108:L109"/>
    <mergeCell ref="M108:M109"/>
    <mergeCell ref="N108:N109"/>
    <mergeCell ref="O108:O109"/>
    <mergeCell ref="P108:P109"/>
    <mergeCell ref="Q108:Q109"/>
    <mergeCell ref="S84:S85"/>
    <mergeCell ref="T84:T85"/>
    <mergeCell ref="O82:P83"/>
    <mergeCell ref="Q82:R83"/>
    <mergeCell ref="S82:T83"/>
    <mergeCell ref="T79:T80"/>
    <mergeCell ref="I87:I88"/>
    <mergeCell ref="J87:J88"/>
    <mergeCell ref="L79:L80"/>
    <mergeCell ref="M79:M80"/>
    <mergeCell ref="I82:J83"/>
    <mergeCell ref="K82:L83"/>
    <mergeCell ref="M82:N83"/>
    <mergeCell ref="I84:I85"/>
    <mergeCell ref="J84:J85"/>
    <mergeCell ref="K84:K85"/>
    <mergeCell ref="L84:L85"/>
    <mergeCell ref="M84:M85"/>
    <mergeCell ref="N84:N85"/>
    <mergeCell ref="I116:Q117"/>
    <mergeCell ref="I102:Q103"/>
    <mergeCell ref="L22:M23"/>
    <mergeCell ref="V99:V100"/>
    <mergeCell ref="N22:N23"/>
    <mergeCell ref="K19:K20"/>
    <mergeCell ref="Q22:Q23"/>
    <mergeCell ref="N19:N20"/>
    <mergeCell ref="L19:M20"/>
    <mergeCell ref="O22:P23"/>
    <mergeCell ref="Q19:Q20"/>
    <mergeCell ref="T19:T20"/>
    <mergeCell ref="S19:S20"/>
    <mergeCell ref="U99:U100"/>
    <mergeCell ref="T99:T100"/>
    <mergeCell ref="O84:O85"/>
    <mergeCell ref="P84:P85"/>
    <mergeCell ref="Q84:Q85"/>
    <mergeCell ref="U79:U80"/>
    <mergeCell ref="I19:J20"/>
    <mergeCell ref="P79:P80"/>
    <mergeCell ref="Q79:Q80"/>
    <mergeCell ref="R79:R80"/>
    <mergeCell ref="S79:S80"/>
    <mergeCell ref="X22:Y23"/>
    <mergeCell ref="W22:W23"/>
    <mergeCell ref="O79:O80"/>
    <mergeCell ref="A1:AH1"/>
    <mergeCell ref="Q73:Q74"/>
    <mergeCell ref="N73:N74"/>
    <mergeCell ref="Y4:AH5"/>
    <mergeCell ref="I54:AH56"/>
    <mergeCell ref="I73:I74"/>
    <mergeCell ref="L73:L74"/>
    <mergeCell ref="A6:C6"/>
    <mergeCell ref="A7:C7"/>
    <mergeCell ref="Y6:AH7"/>
    <mergeCell ref="Y8:AH9"/>
    <mergeCell ref="Y12:AH13"/>
    <mergeCell ref="A8:C11"/>
    <mergeCell ref="D6:F6"/>
    <mergeCell ref="D7:F7"/>
    <mergeCell ref="I22:J23"/>
    <mergeCell ref="D8:F11"/>
    <mergeCell ref="G6:I6"/>
    <mergeCell ref="G7:I7"/>
    <mergeCell ref="Z22:Z23"/>
    <mergeCell ref="U22:V23"/>
    <mergeCell ref="O99:O100"/>
    <mergeCell ref="M73:M74"/>
    <mergeCell ref="R99:R100"/>
    <mergeCell ref="J99:J100"/>
    <mergeCell ref="I99:I100"/>
    <mergeCell ref="O19:P20"/>
    <mergeCell ref="U19:V20"/>
    <mergeCell ref="R22:R23"/>
    <mergeCell ref="S22:S23"/>
    <mergeCell ref="R19:R20"/>
    <mergeCell ref="I46:I47"/>
    <mergeCell ref="J46:J47"/>
    <mergeCell ref="K46:K47"/>
    <mergeCell ref="L46:L47"/>
    <mergeCell ref="M46:M47"/>
    <mergeCell ref="N46:N47"/>
    <mergeCell ref="O46:O47"/>
    <mergeCell ref="P46:P47"/>
    <mergeCell ref="P73:P74"/>
    <mergeCell ref="S99:S100"/>
    <mergeCell ref="P99:P100"/>
    <mergeCell ref="T22:T23"/>
    <mergeCell ref="V79:V80"/>
    <mergeCell ref="R84:R85"/>
    <mergeCell ref="J6:L6"/>
    <mergeCell ref="G8:I11"/>
    <mergeCell ref="J7:L7"/>
    <mergeCell ref="J8:L11"/>
    <mergeCell ref="M99:M100"/>
    <mergeCell ref="N99:N100"/>
    <mergeCell ref="I25:U26"/>
    <mergeCell ref="I27:AH32"/>
    <mergeCell ref="Y10:AH11"/>
    <mergeCell ref="I49:AH51"/>
    <mergeCell ref="I62:AH64"/>
    <mergeCell ref="I66:AH68"/>
    <mergeCell ref="K99:K100"/>
    <mergeCell ref="Q99:Q100"/>
    <mergeCell ref="J73:J74"/>
    <mergeCell ref="K73:K74"/>
    <mergeCell ref="I58:AH60"/>
    <mergeCell ref="I15:AE17"/>
    <mergeCell ref="L99:L100"/>
    <mergeCell ref="O73:O74"/>
    <mergeCell ref="Z19:Z20"/>
    <mergeCell ref="K22:K23"/>
    <mergeCell ref="X19:Y20"/>
    <mergeCell ref="W19:W20"/>
  </mergeCells>
  <phoneticPr fontId="19"/>
  <conditionalFormatting sqref="Y4:AH5">
    <cfRule type="expression" dxfId="67" priority="305" stopIfTrue="1">
      <formula>$Y$4=""</formula>
    </cfRule>
  </conditionalFormatting>
  <conditionalFormatting sqref="Y6:AH7">
    <cfRule type="expression" dxfId="66" priority="306" stopIfTrue="1">
      <formula>$Y$6=""</formula>
    </cfRule>
  </conditionalFormatting>
  <conditionalFormatting sqref="Y8:AH9">
    <cfRule type="expression" dxfId="65" priority="307" stopIfTrue="1">
      <formula>$Y$8=""</formula>
    </cfRule>
  </conditionalFormatting>
  <conditionalFormatting sqref="Y10:AH11">
    <cfRule type="expression" dxfId="64" priority="308" stopIfTrue="1">
      <formula>$Y$10=""</formula>
    </cfRule>
  </conditionalFormatting>
  <conditionalFormatting sqref="I27:AH32">
    <cfRule type="expression" dxfId="63" priority="271" stopIfTrue="1">
      <formula>OR(LEFT($I$15,1)="1",LEFT($I$15,1)="2",LEFT($I$15,1)="3",LEFT($I$15,1)="4",LEFT($I$15,1)="5",LEFT($I$15,1)="6",LEFT($I$15,1)="7")</formula>
    </cfRule>
  </conditionalFormatting>
  <conditionalFormatting sqref="I25:U26">
    <cfRule type="expression" dxfId="62" priority="269" stopIfTrue="1">
      <formula>OR(LEFT($I$15,1)="1",LEFT($I$15,1)="3",LEFT($I$15,1)="5",LEFT($I$15,1)="6",LEFT($I$15,1)="7")</formula>
    </cfRule>
    <cfRule type="expression" dxfId="61" priority="270" stopIfTrue="1">
      <formula>OR(LEFT($I$15,1)="2",LEFT($I$15,1)="4")</formula>
    </cfRule>
  </conditionalFormatting>
  <conditionalFormatting sqref="I46:P46">
    <cfRule type="expression" dxfId="60" priority="185" stopIfTrue="1">
      <formula>OR(LEFT($I$15,1)="1",LEFT($I$15,1)="2",LEFT($I$15,1)="3",LEFT($I$15,1)="4",LEFT($I$15,1)="5",LEFT($I$15,1)="6",LEFT($I$15,1)="7")</formula>
    </cfRule>
  </conditionalFormatting>
  <conditionalFormatting sqref="I66:AH68">
    <cfRule type="expression" dxfId="59" priority="183" stopIfTrue="1">
      <formula>OR(LEFT($I$15,1)="1",LEFT($I$15,1)="2",LEFT($I$15,1)="3",LEFT($I$15,1)="4",LEFT($I$15,1)="5",LEFT($I$15,1)="6",LEFT($I$15,1)="7")</formula>
    </cfRule>
  </conditionalFormatting>
  <conditionalFormatting sqref="I58:AH60">
    <cfRule type="expression" dxfId="58" priority="157" stopIfTrue="1">
      <formula>OR(LEFT($I$15,1)="1",LEFT($I$15,1)="2",LEFT($I$15,1)="3",LEFT($I$15,1)="4",LEFT($I$15,1)="5",LEFT($I$15,1)="6",LEFT($I$15,1)="7")</formula>
    </cfRule>
  </conditionalFormatting>
  <conditionalFormatting sqref="I54:AH56">
    <cfRule type="expression" dxfId="57" priority="156" stopIfTrue="1">
      <formula>OR(LEFT($I$15,1)="1",LEFT($I$15,1)="2",LEFT($I$15,1)="3",LEFT($I$15,1)="4",LEFT($I$15,1)="5",LEFT($I$15,1)="6",LEFT($I$15,1)="7")</formula>
    </cfRule>
  </conditionalFormatting>
  <conditionalFormatting sqref="I49:AH51">
    <cfRule type="expression" dxfId="56" priority="155" stopIfTrue="1">
      <formula>OR(LEFT($I$15,1)="1",LEFT($I$15,1)="2",LEFT($I$15,1)="3",LEFT($I$15,1)="4",LEFT($I$15,1)="5",LEFT($I$15,1)="6",LEFT($I$15,1)="7")</formula>
    </cfRule>
  </conditionalFormatting>
  <conditionalFormatting sqref="I62:AH64">
    <cfRule type="expression" dxfId="55" priority="152" stopIfTrue="1">
      <formula>OR(LEFT($I$15,1)="1",LEFT($I$15,1)="2",LEFT($I$15,1)="3",LEFT($I$15,1)="4",LEFT($I$15,1)="5",LEFT($I$15,1)="6",LEFT($I$15,1)="7")</formula>
    </cfRule>
  </conditionalFormatting>
  <conditionalFormatting sqref="R116:R117">
    <cfRule type="expression" dxfId="54" priority="142">
      <formula>"                 "</formula>
    </cfRule>
  </conditionalFormatting>
  <conditionalFormatting sqref="Y87:AH88">
    <cfRule type="expression" dxfId="53" priority="120" stopIfTrue="1">
      <formula>$AH$70=TRUE</formula>
    </cfRule>
    <cfRule type="expression" dxfId="52" priority="124" stopIfTrue="1">
      <formula>OR(LEFT($G$17,1)="1",LEFT($G$17,1)="2",LEFT($G$17,1)="3",LEFT($G$17,1)="4",LEFT($G$17,1)="5",LEFT($G$17,1)="6",LEFT($G$17,1)="7")</formula>
    </cfRule>
  </conditionalFormatting>
  <conditionalFormatting sqref="I43">
    <cfRule type="expression" dxfId="51" priority="100" stopIfTrue="1">
      <formula>OR(LEFT($I$15,1)="1",LEFT($I$15,1)="2",LEFT($I$15,1)="3",LEFT($I$15,1)="4",LEFT($I$15,1)="5",LEFT($I$15,1)="6",LEFT($I$15,1)="7")</formula>
    </cfRule>
  </conditionalFormatting>
  <conditionalFormatting sqref="R145:R146">
    <cfRule type="expression" dxfId="50" priority="92">
      <formula>"                 "</formula>
    </cfRule>
  </conditionalFormatting>
  <conditionalFormatting sqref="R174:R175">
    <cfRule type="expression" dxfId="49" priority="84">
      <formula>"                 "</formula>
    </cfRule>
  </conditionalFormatting>
  <conditionalFormatting sqref="R203:R204">
    <cfRule type="expression" dxfId="48" priority="76">
      <formula>"                 "</formula>
    </cfRule>
  </conditionalFormatting>
  <conditionalFormatting sqref="I19:Z20">
    <cfRule type="expression" dxfId="47" priority="60" stopIfTrue="1">
      <formula>OR(LEFT($I$15,1)="2",LEFT($I$15,1)="3",LEFT($I$15,1)="4")</formula>
    </cfRule>
    <cfRule type="expression" dxfId="46" priority="61" stopIfTrue="1">
      <formula>OR(LEFT($I$15,1)="1")</formula>
    </cfRule>
  </conditionalFormatting>
  <conditionalFormatting sqref="I22:Z23">
    <cfRule type="expression" dxfId="45" priority="58" stopIfTrue="1">
      <formula>OR(LEFT($I$15,1)="2",LEFT($I$15,1)="3",LEFT($I$15,1)="4")</formula>
    </cfRule>
    <cfRule type="expression" dxfId="44" priority="59" stopIfTrue="1">
      <formula>OR(LEFT($I$15,1)="1")</formula>
    </cfRule>
  </conditionalFormatting>
  <conditionalFormatting sqref="I82:T83 I79:J79">
    <cfRule type="expression" dxfId="43" priority="44" stopIfTrue="1">
      <formula>OR(LEFT($I$15,1)="2",LEFT($I$15,1)="3",LEFT($I$15,1)="4")</formula>
    </cfRule>
    <cfRule type="expression" dxfId="42" priority="45" stopIfTrue="1">
      <formula>OR(LEFT($I$15,1)="1")</formula>
    </cfRule>
  </conditionalFormatting>
  <conditionalFormatting sqref="K79:V79">
    <cfRule type="expression" dxfId="41" priority="42" stopIfTrue="1">
      <formula>OR(LEFT($I$15,1)="2",LEFT($I$15,1)="3",LEFT($I$15,1)="4")</formula>
    </cfRule>
    <cfRule type="expression" dxfId="40" priority="43" stopIfTrue="1">
      <formula>OR(LEFT($I$15,1)="1")</formula>
    </cfRule>
  </conditionalFormatting>
  <conditionalFormatting sqref="I84:T84">
    <cfRule type="expression" dxfId="39" priority="40" stopIfTrue="1">
      <formula>OR(LEFT($I$15,1)="2",LEFT($I$15,1)="3",LEFT($I$15,1)="4")</formula>
    </cfRule>
    <cfRule type="expression" dxfId="38" priority="41" stopIfTrue="1">
      <formula>OR(LEFT($I$15,1)="1")</formula>
    </cfRule>
  </conditionalFormatting>
  <conditionalFormatting sqref="I87:M87">
    <cfRule type="expression" dxfId="37" priority="38" stopIfTrue="1">
      <formula>OR(LEFT($I$15,1)="2",LEFT($I$15,1)="3",LEFT($I$15,1)="4")</formula>
    </cfRule>
    <cfRule type="expression" dxfId="36" priority="39" stopIfTrue="1">
      <formula>OR(LEFT($I$15,1)="1")</formula>
    </cfRule>
  </conditionalFormatting>
  <conditionalFormatting sqref="I90 Y93 Y90 I93">
    <cfRule type="expression" dxfId="35" priority="36" stopIfTrue="1">
      <formula>OR(LEFT($I$15,1)="2",LEFT($I$15,1)="3",LEFT($I$15,1)="4")</formula>
    </cfRule>
    <cfRule type="expression" dxfId="34" priority="37" stopIfTrue="1">
      <formula>OR(LEFT($I$15,1)="1")</formula>
    </cfRule>
  </conditionalFormatting>
  <conditionalFormatting sqref="I111:J112">
    <cfRule type="expression" dxfId="33" priority="34" stopIfTrue="1">
      <formula>OR(LEFT($I$15,1)="2",LEFT($I$15,1)="3",LEFT($I$15,1)="4")</formula>
    </cfRule>
    <cfRule type="expression" dxfId="32" priority="35" stopIfTrue="1">
      <formula>OR(LEFT($I$15,1)="1")</formula>
    </cfRule>
  </conditionalFormatting>
  <conditionalFormatting sqref="I140:T141">
    <cfRule type="expression" dxfId="31" priority="32" stopIfTrue="1">
      <formula>OR(LEFT($I$15,1)="2",LEFT($I$15,1)="3",LEFT($I$15,1)="4")</formula>
    </cfRule>
    <cfRule type="expression" dxfId="30" priority="33" stopIfTrue="1">
      <formula>OR(LEFT($I$15,1)="1")</formula>
    </cfRule>
  </conditionalFormatting>
  <conditionalFormatting sqref="K111:T112">
    <cfRule type="expression" dxfId="29" priority="29" stopIfTrue="1">
      <formula>OR(LEFT($I$15,1)="2",LEFT($I$15,1)="3",LEFT($I$15,1)="4")</formula>
    </cfRule>
    <cfRule type="expression" dxfId="28" priority="30" stopIfTrue="1">
      <formula>OR(LEFT($I$15,1)="1")</formula>
    </cfRule>
  </conditionalFormatting>
  <conditionalFormatting sqref="I113:T113">
    <cfRule type="expression" dxfId="27" priority="27" stopIfTrue="1">
      <formula>OR(LEFT($I$15,1)="2",LEFT($I$15,1)="3",LEFT($I$15,1)="4")</formula>
    </cfRule>
    <cfRule type="expression" dxfId="26" priority="28" stopIfTrue="1">
      <formula>OR(LEFT($I$15,1)="1")</formula>
    </cfRule>
  </conditionalFormatting>
  <conditionalFormatting sqref="S116:V116">
    <cfRule type="expression" dxfId="25" priority="25" stopIfTrue="1">
      <formula>OR(LEFT($I$15,1)="2",LEFT($I$15,1)="3",LEFT($I$15,1)="4")</formula>
    </cfRule>
    <cfRule type="expression" dxfId="24" priority="26" stopIfTrue="1">
      <formula>OR(LEFT($I$15,1)="1")</formula>
    </cfRule>
  </conditionalFormatting>
  <conditionalFormatting sqref="AA122 I122 I119 AA119 I116">
    <cfRule type="expression" dxfId="23" priority="23" stopIfTrue="1">
      <formula>OR(LEFT($I$15,1)="2",LEFT($I$15,1)="3",LEFT($I$15,1)="4")</formula>
    </cfRule>
    <cfRule type="expression" dxfId="22" priority="24" stopIfTrue="1">
      <formula>OR(LEFT($I$15,1)="1")</formula>
    </cfRule>
  </conditionalFormatting>
  <conditionalFormatting sqref="I142:T142">
    <cfRule type="expression" dxfId="21" priority="21" stopIfTrue="1">
      <formula>OR(LEFT($I$15,1)="2",LEFT($I$15,1)="3",LEFT($I$15,1)="4")</formula>
    </cfRule>
    <cfRule type="expression" dxfId="20" priority="22" stopIfTrue="1">
      <formula>OR(LEFT($I$15,1)="1")</formula>
    </cfRule>
  </conditionalFormatting>
  <conditionalFormatting sqref="AA151 AA148 I151 I148 I145">
    <cfRule type="expression" dxfId="19" priority="19" stopIfTrue="1">
      <formula>OR(LEFT($I$15,1)="2",LEFT($I$15,1)="3",LEFT($I$15,1)="4")</formula>
    </cfRule>
    <cfRule type="expression" dxfId="18" priority="20" stopIfTrue="1">
      <formula>OR(LEFT($I$15,1)="1")</formula>
    </cfRule>
  </conditionalFormatting>
  <conditionalFormatting sqref="S145:V145">
    <cfRule type="expression" dxfId="17" priority="17" stopIfTrue="1">
      <formula>OR(LEFT($I$15,1)="2",LEFT($I$15,1)="3",LEFT($I$15,1)="4")</formula>
    </cfRule>
    <cfRule type="expression" dxfId="16" priority="18" stopIfTrue="1">
      <formula>OR(LEFT($I$15,1)="1")</formula>
    </cfRule>
  </conditionalFormatting>
  <conditionalFormatting sqref="S174:V174">
    <cfRule type="expression" dxfId="15" priority="15" stopIfTrue="1">
      <formula>OR(LEFT($I$15,1)="2",LEFT($I$15,1)="3",LEFT($I$15,1)="4")</formula>
    </cfRule>
    <cfRule type="expression" dxfId="14" priority="16" stopIfTrue="1">
      <formula>OR(LEFT($I$15,1)="1")</formula>
    </cfRule>
  </conditionalFormatting>
  <conditionalFormatting sqref="I169:T170">
    <cfRule type="expression" dxfId="13" priority="13" stopIfTrue="1">
      <formula>OR(LEFT($I$15,1)="2",LEFT($I$15,1)="3",LEFT($I$15,1)="4")</formula>
    </cfRule>
    <cfRule type="expression" dxfId="12" priority="14" stopIfTrue="1">
      <formula>OR(LEFT($I$15,1)="1")</formula>
    </cfRule>
  </conditionalFormatting>
  <conditionalFormatting sqref="I171:T171">
    <cfRule type="expression" dxfId="11" priority="11" stopIfTrue="1">
      <formula>OR(LEFT($I$15,1)="2",LEFT($I$15,1)="3",LEFT($I$15,1)="4")</formula>
    </cfRule>
    <cfRule type="expression" dxfId="10" priority="12" stopIfTrue="1">
      <formula>OR(LEFT($I$15,1)="1")</formula>
    </cfRule>
  </conditionalFormatting>
  <conditionalFormatting sqref="AA180 AA177 I180 I177 I174">
    <cfRule type="expression" dxfId="9" priority="9" stopIfTrue="1">
      <formula>OR(LEFT($I$15,1)="2",LEFT($I$15,1)="3",LEFT($I$15,1)="4")</formula>
    </cfRule>
    <cfRule type="expression" dxfId="8" priority="10" stopIfTrue="1">
      <formula>OR(LEFT($I$15,1)="1")</formula>
    </cfRule>
  </conditionalFormatting>
  <conditionalFormatting sqref="I198:T199">
    <cfRule type="expression" dxfId="7" priority="7" stopIfTrue="1">
      <formula>OR(LEFT($I$15,1)="2",LEFT($I$15,1)="3",LEFT($I$15,1)="4")</formula>
    </cfRule>
    <cfRule type="expression" dxfId="6" priority="8" stopIfTrue="1">
      <formula>OR(LEFT($I$15,1)="1")</formula>
    </cfRule>
  </conditionalFormatting>
  <conditionalFormatting sqref="I200:T200">
    <cfRule type="expression" dxfId="5" priority="5" stopIfTrue="1">
      <formula>OR(LEFT($I$15,1)="2",LEFT($I$15,1)="3",LEFT($I$15,1)="4")</formula>
    </cfRule>
    <cfRule type="expression" dxfId="4" priority="6" stopIfTrue="1">
      <formula>OR(LEFT($I$15,1)="1")</formula>
    </cfRule>
  </conditionalFormatting>
  <conditionalFormatting sqref="AA209 AA206 I209 I206 I203">
    <cfRule type="expression" dxfId="3" priority="3" stopIfTrue="1">
      <formula>OR(LEFT($I$15,1)="2",LEFT($I$15,1)="3",LEFT($I$15,1)="4")</formula>
    </cfRule>
    <cfRule type="expression" dxfId="2" priority="4" stopIfTrue="1">
      <formula>OR(LEFT($I$15,1)="1")</formula>
    </cfRule>
  </conditionalFormatting>
  <conditionalFormatting sqref="S203:V203">
    <cfRule type="expression" dxfId="1" priority="1" stopIfTrue="1">
      <formula>OR(LEFT($I$15,1)="2",LEFT($I$15,1)="3",LEFT($I$15,1)="4")</formula>
    </cfRule>
    <cfRule type="expression" dxfId="0" priority="2" stopIfTrue="1">
      <formula>OR(LEFT($I$15,1)="1")</formula>
    </cfRule>
  </conditionalFormatting>
  <dataValidations count="9">
    <dataValidation type="list" allowBlank="1" showInputMessage="1" showErrorMessage="1" sqref="I15:AE17">
      <formula1>$AJ$1:$AJ$5</formula1>
    </dataValidation>
    <dataValidation type="list" allowBlank="1" showInputMessage="1" showErrorMessage="1" sqref="I25:U26">
      <formula1>$AJ$24:$AJ$26</formula1>
    </dataValidation>
    <dataValidation type="list" allowBlank="1" showInputMessage="1" showErrorMessage="1" sqref="I116 I174 I145 I203">
      <formula1>$AK$116:$AK$117</formula1>
    </dataValidation>
    <dataValidation type="list" allowBlank="1" showInputMessage="1" showErrorMessage="1" sqref="I90">
      <formula1>$AK$89:$AK$91</formula1>
    </dataValidation>
    <dataValidation type="list" allowBlank="1" showInputMessage="1" showErrorMessage="1" sqref="I93">
      <formula1>$AK$92:$AK$96</formula1>
    </dataValidation>
    <dataValidation type="list" allowBlank="1" showInputMessage="1" showErrorMessage="1" sqref="I43">
      <formula1>$AK$42:$AK$44</formula1>
    </dataValidation>
    <dataValidation type="list" allowBlank="1" showInputMessage="1" showErrorMessage="1" sqref="I122 I180 I151 I209">
      <formula1>$AK$121:$AK$123</formula1>
    </dataValidation>
    <dataValidation type="list" allowBlank="1" showInputMessage="1" showErrorMessage="1" sqref="I119 I177 I148 I206">
      <formula1>$AJ$118:$AJ$120</formula1>
    </dataValidation>
    <dataValidation type="list" allowBlank="1" showInputMessage="1" showErrorMessage="1" sqref="AA119 AA177 AA148 AA206">
      <formula1>$AK$118:$AK$120</formula1>
    </dataValidation>
  </dataValidations>
  <hyperlinks>
    <hyperlink ref="Y12" r:id="rId1"/>
  </hyperlinks>
  <pageMargins left="0.75" right="0.75" top="1" bottom="1" header="0.51200000000000001" footer="0.51200000000000001"/>
  <pageSetup paperSize="9" scale="51" orientation="portrait" horizontalDpi="300" verticalDpi="3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/>
  </sheetViews>
  <sheetFormatPr defaultRowHeight="13.5" x14ac:dyDescent="0.15"/>
  <sheetData>
    <row r="1" spans="1:1" x14ac:dyDescent="0.15">
      <c r="A1" s="98" t="s">
        <v>122</v>
      </c>
    </row>
    <row r="2" spans="1:1" x14ac:dyDescent="0.15">
      <c r="A2" t="s">
        <v>123</v>
      </c>
    </row>
    <row r="3" spans="1:1" x14ac:dyDescent="0.15">
      <c r="A3" t="s">
        <v>124</v>
      </c>
    </row>
    <row r="6" spans="1:1" x14ac:dyDescent="0.15">
      <c r="A6" s="98" t="s">
        <v>138</v>
      </c>
    </row>
    <row r="7" spans="1:1" x14ac:dyDescent="0.15">
      <c r="A7" t="s">
        <v>116</v>
      </c>
    </row>
    <row r="9" spans="1:1" x14ac:dyDescent="0.15">
      <c r="A9" s="99" t="s">
        <v>117</v>
      </c>
    </row>
    <row r="10" spans="1:1" x14ac:dyDescent="0.15">
      <c r="A10" s="99" t="s">
        <v>118</v>
      </c>
    </row>
    <row r="11" spans="1:1" x14ac:dyDescent="0.15">
      <c r="A11" s="99" t="s">
        <v>119</v>
      </c>
    </row>
    <row r="12" spans="1:1" x14ac:dyDescent="0.15">
      <c r="A12" s="99" t="s">
        <v>120</v>
      </c>
    </row>
    <row r="13" spans="1:1" x14ac:dyDescent="0.15">
      <c r="A13" s="99" t="s">
        <v>121</v>
      </c>
    </row>
    <row r="17" spans="1:2" x14ac:dyDescent="0.15">
      <c r="A17" s="98" t="s">
        <v>125</v>
      </c>
    </row>
    <row r="18" spans="1:2" x14ac:dyDescent="0.15">
      <c r="A18" s="100" t="s">
        <v>126</v>
      </c>
    </row>
    <row r="19" spans="1:2" x14ac:dyDescent="0.15">
      <c r="A19" s="100" t="s">
        <v>127</v>
      </c>
    </row>
    <row r="20" spans="1:2" ht="8.4499999999999993" customHeight="1" x14ac:dyDescent="0.15">
      <c r="A20" s="100"/>
    </row>
    <row r="21" spans="1:2" x14ac:dyDescent="0.15">
      <c r="A21" s="101" t="s">
        <v>128</v>
      </c>
      <c r="B21" t="s">
        <v>129</v>
      </c>
    </row>
    <row r="22" spans="1:2" x14ac:dyDescent="0.15">
      <c r="A22" s="101" t="s">
        <v>130</v>
      </c>
      <c r="B22" t="s">
        <v>131</v>
      </c>
    </row>
    <row r="23" spans="1:2" x14ac:dyDescent="0.15">
      <c r="A23" s="102" t="s">
        <v>132</v>
      </c>
      <c r="B23" t="s">
        <v>133</v>
      </c>
    </row>
    <row r="24" spans="1:2" x14ac:dyDescent="0.15">
      <c r="A24" s="102" t="s">
        <v>134</v>
      </c>
      <c r="B24" t="s">
        <v>135</v>
      </c>
    </row>
    <row r="25" spans="1:2" x14ac:dyDescent="0.15">
      <c r="A25" s="102" t="s">
        <v>136</v>
      </c>
      <c r="B25" t="s">
        <v>137</v>
      </c>
    </row>
  </sheetData>
  <phoneticPr fontId="1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登録依頼書</vt:lpstr>
      <vt:lpstr>ご準備における注意事項</vt:lpstr>
      <vt:lpstr>登録依頼書!Print_Area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2015-08-27T17:20:03Z</dcterms:created>
  <dcterms:modified xsi:type="dcterms:W3CDTF">2023-02-14T05:40:20Z</dcterms:modified>
</cp:coreProperties>
</file>